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nz17es002\MainData\諸統計\その他\R05\02_市町行財政課\060306 【3_13(水)午後５時〆】令和４年度財政状況資料集の作成等について\05 確認・修正\03 市→県\"/>
    </mc:Choice>
  </mc:AlternateContent>
  <xr:revisionPtr revIDLastSave="0" documentId="13_ncr:1_{E2387AAD-9E42-45C1-B9D7-A16CF790959D}" xr6:coauthVersionLast="45" xr6:coauthVersionMax="45" xr10:uidLastSave="{00000000-0000-0000-0000-000000000000}"/>
  <bookViews>
    <workbookView xWindow="0" yWindow="780" windowWidth="28800" windowHeight="16395" tabRatio="877"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C36" i="10"/>
  <c r="BE35" i="10"/>
  <c r="CO34" i="10"/>
  <c r="CO35" i="10" s="1"/>
  <c r="CO36" i="10" s="1"/>
  <c r="CO37" i="10" s="1"/>
  <c r="BW34" i="10"/>
  <c r="BW35" i="10" s="1"/>
  <c r="BW36" i="10" s="1"/>
  <c r="BW37" i="10" s="1"/>
  <c r="BW38" i="10" s="1"/>
  <c r="BW39"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s="1"/>
  <c r="AM36" i="10" s="1"/>
</calcChain>
</file>

<file path=xl/sharedStrings.xml><?xml version="1.0" encoding="utf-8"?>
<sst xmlns="http://schemas.openxmlformats.org/spreadsheetml/2006/main" count="1077" uniqueCount="599">
  <si>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</si>
  <si>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</si>
  <si>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</si>
  <si>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</si>
  <si>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</si>
  <si>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</si>
  <si>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</si>
  <si>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</si>
  <si>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</si>
  <si>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</si>
  <si>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</si>
  <si>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</si>
  <si>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</si>
  <si>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</si>
  <si>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</si>
  <si>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</si>
  <si>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</si>
  <si>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</si>
  <si>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</si>
  <si>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</si>
  <si>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</si>
  <si>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</si>
  <si>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</si>
  <si>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</si>
  <si>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</si>
  <si>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</si>
  <si>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</si>
  <si>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</si>
  <si>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</si>
  <si>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</si>
  <si>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</si>
  <si>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</si>
  <si>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</si>
  <si>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</si>
  <si>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</si>
  <si>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</si>
  <si>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</si>
  <si>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</si>
  <si>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</si>
  <si>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</si>
  <si>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</si>
  <si>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</si>
  <si>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</si>
  <si>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</si>
  <si>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</si>
  <si>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</si>
  <si>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</si>
  <si>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</si>
  <si>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</si>
  <si>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</si>
  <si>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</si>
  <si>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</si>
  <si>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</si>
  <si>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</si>
  <si>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</si>
  <si>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</si>
  <si>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</si>
  <si>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</si>
  <si>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</si>
  <si>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</si>
  <si>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</si>
  <si>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</si>
  <si>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</si>
  <si>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</si>
  <si>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</si>
  <si>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</si>
  <si>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</si>
  <si>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</si>
  <si>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</si>
  <si>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</si>
  <si>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</si>
  <si>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</si>
  <si>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</si>
  <si>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</si>
  <si>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</si>
  <si>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</si>
  <si>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</si>
  <si>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</si>
  <si>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</si>
  <si>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</si>
  <si>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</si>
  <si>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</si>
  <si>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</si>
  <si>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</si>
  <si>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</si>
  <si>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</si>
  <si>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</si>
  <si>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</si>
  <si>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</si>
  <si>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</si>
  <si>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</si>
  <si>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</si>
  <si>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</si>
  <si>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</si>
  <si>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</si>
  <si>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</si>
  <si>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</si>
  <si>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</si>
  <si>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</si>
  <si>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</si>
  <si>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沼津市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</si>
  <si>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</si>
  <si>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</si>
  <si>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</si>
  <si>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</si>
  <si>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</si>
  <si>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</si>
  <si>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</si>
  <si>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</si>
  <si>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</si>
  <si>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</si>
  <si>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</si>
  <si>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</si>
  <si>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</si>
  <si>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</si>
  <si>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</si>
  <si>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</si>
  <si>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</si>
  <si>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</si>
  <si>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</si>
  <si>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</si>
  <si>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</si>
  <si>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</si>
  <si>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</si>
  <si>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</si>
  <si>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</si>
  <si>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</si>
  <si>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</si>
  <si>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</si>
  <si>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</si>
  <si>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</si>
  <si>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</si>
  <si>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</si>
  <si>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</si>
  <si>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</si>
  <si>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</si>
  <si>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</si>
  <si>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</si>
  <si>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</si>
  <si>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</si>
  <si>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</si>
  <si>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</si>
  <si>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</si>
  <si>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</si>
  <si>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</si>
  <si>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</si>
  <si>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</si>
  <si>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</si>
  <si>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</si>
  <si>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</si>
  <si>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</si>
  <si>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</si>
  <si>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</si>
  <si>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</si>
  <si>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</si>
  <si>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</si>
  <si>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</si>
  <si>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</si>
  <si>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</si>
  <si>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</si>
  <si>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</si>
  <si>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</si>
  <si>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</si>
  <si>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</si>
  <si>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</si>
  <si>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</si>
  <si>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</si>
  <si>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</si>
  <si>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</si>
  <si>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</si>
  <si>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</si>
  <si>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</si>
  <si>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</si>
  <si>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</si>
  <si>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</si>
  <si>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</si>
  <si>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</si>
  <si>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</si>
  <si>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</si>
  <si>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</si>
  <si>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</si>
  <si>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</si>
  <si>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</si>
  <si>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</si>
  <si>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</si>
  <si>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</si>
  <si>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</si>
  <si>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</si>
  <si>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</si>
  <si>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</si>
  <si>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</si>
  <si>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</si>
  <si>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</si>
  <si>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</si>
  <si>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</si>
  <si>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</si>
  <si>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</si>
  <si>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</si>
  <si>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</si>
  <si>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</si>
  <si>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</si>
  <si>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</si>
  <si>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</si>
  <si>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</si>
  <si>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</si>
  <si>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</si>
  <si>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</si>
  <si>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</si>
  <si>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</si>
  <si>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</si>
  <si>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</si>
  <si>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</si>
  <si>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</si>
  <si>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</si>
  <si>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</si>
  <si>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</si>
  <si>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</si>
  <si>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</si>
  <si>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</si>
  <si>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静岡県沼津市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</si>
  <si>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</si>
  <si>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</si>
  <si>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</si>
  <si>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</si>
  <si>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</si>
  <si>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</si>
  <si>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</si>
  <si>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</si>
  <si>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</si>
  <si>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</si>
  <si>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</si>
  <si>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</si>
  <si>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</si>
  <si>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</si>
  <si>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</si>
  <si>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</si>
  <si>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</si>
  <si>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</si>
  <si>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</si>
  <si>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</si>
  <si>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</si>
  <si>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</si>
  <si>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</si>
  <si>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</si>
  <si>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</si>
  <si>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</si>
  <si>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</si>
  <si>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</si>
  <si>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</si>
  <si>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</si>
  <si>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</si>
  <si>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</si>
  <si>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</si>
  <si>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</si>
  <si>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</si>
  <si>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</si>
  <si>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</si>
  <si>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</si>
  <si>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</si>
  <si>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</si>
  <si>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</si>
  <si>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</si>
  <si>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</si>
  <si>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</si>
  <si>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</si>
  <si>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</si>
  <si>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</si>
  <si>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</si>
  <si>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</si>
  <si>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</si>
  <si>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</si>
  <si>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</si>
  <si>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</si>
  <si>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</si>
  <si>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</si>
  <si>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</si>
  <si>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</si>
  <si>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</si>
  <si>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</si>
  <si>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</si>
  <si>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</si>
  <si>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</si>
  <si>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</si>
  <si>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</si>
  <si>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</si>
  <si>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</si>
  <si>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</si>
  <si>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</si>
  <si>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</si>
  <si>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</si>
  <si>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</si>
  <si>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</si>
  <si>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</si>
  <si>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</si>
  <si>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</si>
  <si>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</si>
  <si>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</si>
  <si>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</si>
  <si>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</si>
  <si>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</si>
  <si>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</si>
  <si>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</si>
  <si>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</si>
  <si>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</si>
  <si>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</si>
  <si>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</si>
  <si>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</si>
  <si>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</si>
  <si>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</si>
  <si>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</si>
  <si>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</si>
  <si>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</si>
  <si>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</si>
  <si>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</si>
  <si>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</si>
  <si>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</si>
  <si>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</si>
  <si>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</si>
  <si>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</si>
  <si>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</si>
  <si>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</si>
  <si>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</si>
  <si>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</si>
  <si>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</si>
  <si>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</si>
  <si>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</si>
  <si>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</si>
  <si>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</si>
  <si>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</si>
  <si>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</si>
  <si>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</si>
  <si>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</si>
  <si>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</si>
  <si>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</si>
  <si>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</si>
  <si>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</si>
  <si>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</si>
  <si>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</si>
  <si>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</si>
  <si>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</si>
  <si>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</si>
  <si>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</si>
  <si>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</si>
  <si>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</si>
  <si>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</si>
  <si>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</si>
  <si>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</si>
  <si>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</si>
  <si>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</si>
  <si>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</si>
  <si>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</si>
  <si>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</si>
  <si>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</si>
  <si>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</si>
  <si>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</si>
  <si>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</si>
  <si>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</si>
  <si>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</si>
  <si>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</si>
  <si>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</si>
  <si>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</si>
  <si>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</si>
  <si>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</si>
  <si>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</si>
  <si>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</si>
  <si>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</si>
  <si>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</si>
  <si>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</si>
  <si>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</si>
  <si>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</si>
  <si>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</si>
  <si>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</si>
  <si>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静岡県沼津市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</si>
  <si>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</si>
  <si>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</si>
  <si>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</si>
  <si>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</si>
  <si>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</si>
  <si>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</si>
  <si>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</si>
  <si>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</si>
  <si>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</si>
  <si>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</si>
  <si>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</si>
  <si>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</si>
  <si>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</si>
  <si>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</si>
  <si>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</si>
  <si>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</si>
  <si>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</si>
  <si>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</si>
  <si>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</si>
  <si>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</si>
  <si>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</si>
  <si>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</si>
  <si>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</si>
  <si>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</si>
  <si>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</si>
  <si>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</si>
  <si>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</si>
  <si>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</si>
  <si>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</si>
  <si>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</si>
  <si>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</si>
  <si>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</si>
  <si>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</si>
  <si>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</si>
  <si>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</si>
  <si>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</si>
  <si>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</si>
  <si>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</si>
  <si>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</si>
  <si>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</si>
  <si>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</si>
  <si>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</si>
  <si>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</si>
  <si>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</si>
  <si>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</si>
  <si>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</si>
  <si>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</si>
  <si>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</si>
  <si>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</si>
  <si>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</si>
  <si>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</si>
  <si>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</si>
  <si>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</si>
  <si>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</si>
  <si>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</si>
  <si>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</si>
  <si>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</si>
  <si>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</si>
  <si>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</si>
  <si>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</si>
  <si>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</si>
  <si>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</si>
  <si>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</si>
  <si>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</si>
  <si>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</si>
  <si>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</si>
  <si>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</si>
  <si>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</si>
  <si>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</si>
  <si>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</si>
  <si>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</si>
  <si>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</si>
  <si>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</si>
  <si>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</si>
  <si>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</si>
  <si>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</si>
  <si>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</si>
  <si>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</si>
  <si>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</si>
  <si>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</si>
  <si>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</si>
  <si>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</si>
  <si>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</si>
  <si>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</si>
  <si>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</si>
  <si>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</si>
  <si>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</si>
  <si>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</si>
  <si>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</si>
  <si>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</si>
  <si>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</si>
  <si>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</si>
  <si>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</si>
  <si>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</si>
  <si>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</si>
  <si>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</si>
  <si>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</si>
  <si>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</si>
  <si>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</si>
  <si>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</si>
  <si>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</si>
  <si>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</si>
  <si>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</si>
  <si>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</si>
  <si>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</si>
  <si>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</si>
  <si>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</si>
  <si>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</si>
  <si>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</si>
  <si>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</si>
  <si>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</si>
  <si>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</si>
  <si>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</si>
  <si>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</si>
  <si>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</si>
  <si>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</si>
  <si>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</si>
  <si>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</si>
  <si>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</si>
  <si>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</si>
  <si>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</si>
  <si>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</si>
  <si>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</si>
  <si>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</si>
  <si>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</si>
  <si>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</si>
  <si>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</si>
  <si>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</si>
  <si>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</si>
  <si>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</si>
  <si>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</si>
  <si>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</si>
  <si>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</si>
  <si>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</si>
  <si>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</si>
  <si>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</si>
  <si>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</si>
  <si>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</si>
  <si>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</si>
  <si>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</si>
  <si>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</si>
  <si>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</si>
  <si>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</si>
  <si>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</si>
  <si>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</si>
  <si>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</si>
  <si>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</si>
  <si>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</si>
  <si>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</si>
  <si>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</si>
  <si>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</si>
  <si>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</si>
  <si>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</si>
  <si>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</si>
  <si>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</si>
  <si>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</si>
  <si>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</si>
  <si>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</si>
  <si>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</si>
  <si>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</si>
  <si>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</si>
  <si>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</si>
  <si>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</si>
  <si>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</si>
  <si>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</si>
  <si>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</si>
  <si>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</si>
  <si>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</si>
  <si>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</si>
  <si>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</si>
  <si>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</si>
  <si>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</si>
  <si>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</si>
  <si>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</si>
  <si>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</si>
  <si>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</si>
  <si>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</si>
  <si>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</si>
  <si>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</si>
  <si>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</si>
  <si>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</si>
  <si>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</si>
  <si>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</si>
  <si>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</si>
  <si>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</si>
  <si>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</si>
  <si>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</si>
  <si>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</si>
  <si>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</si>
  <si>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1.13</t>
  </si>
  <si>
    <t>▲ 1.97</t>
  </si>
  <si>
    <t>一般会計</t>
  </si>
  <si>
    <t>水道事業会計</t>
  </si>
  <si>
    <t>病院事業会計</t>
  </si>
  <si>
    <t>▲ 0.14</t>
  </si>
  <si>
    <t>介護保険事業特別会計</t>
  </si>
  <si>
    <t>国民健康保険事業特別会計</t>
  </si>
  <si>
    <t>下水道事業会計</t>
  </si>
  <si>
    <t>後期高齢者医療事業特別会計</t>
  </si>
  <si>
    <t>土地取得事業特別会計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</si>
  <si>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</si>
  <si>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</si>
  <si>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</si>
  <si>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</si>
  <si>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</si>
  <si>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</si>
  <si>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</si>
  <si>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</si>
  <si>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伊豆市沼津市衛生施設組合</t>
    <rPh sb="0" eb="3">
      <t>イズシ</t>
    </rPh>
    <rPh sb="3" eb="6">
      <t>ヌマヅシ</t>
    </rPh>
    <rPh sb="6" eb="8">
      <t>エイセイ</t>
    </rPh>
    <rPh sb="8" eb="10">
      <t>シセツ</t>
    </rPh>
    <rPh sb="10" eb="12">
      <t>クミアイ</t>
    </rPh>
    <phoneticPr fontId="2"/>
  </si>
  <si>
    <t>-</t>
    <phoneticPr fontId="2"/>
  </si>
  <si>
    <t>駿豆学園管理組合</t>
    <rPh sb="0" eb="2">
      <t>スンズ</t>
    </rPh>
    <rPh sb="2" eb="4">
      <t>ガクエン</t>
    </rPh>
    <rPh sb="4" eb="6">
      <t>カンリ</t>
    </rPh>
    <rPh sb="6" eb="8">
      <t>クミアイ</t>
    </rPh>
    <phoneticPr fontId="2"/>
  </si>
  <si>
    <t>駿東伊豆消防組合</t>
    <rPh sb="0" eb="2">
      <t>スントウ</t>
    </rPh>
    <rPh sb="2" eb="4">
      <t>イズ</t>
    </rPh>
    <rPh sb="4" eb="6">
      <t>ショウボウ</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</si>
  <si>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</si>
  <si>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4">
      <t>チホウ</t>
    </rPh>
    <rPh sb="4" eb="5">
      <t>ゼイ</t>
    </rPh>
    <rPh sb="5" eb="7">
      <t>タイノウ</t>
    </rPh>
    <rPh sb="7" eb="9">
      <t>セイリ</t>
    </rPh>
    <rPh sb="9" eb="11">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</si>
  <si>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</si>
  <si>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公益財団法人　沼津市振興公社</t>
    <rPh sb="0" eb="2">
      <t>コウエキ</t>
    </rPh>
    <rPh sb="2" eb="4">
      <t>ザイダン</t>
    </rPh>
    <rPh sb="4" eb="6">
      <t>ホウジン</t>
    </rPh>
    <rPh sb="7" eb="10">
      <t>ヌマヅシ</t>
    </rPh>
    <rPh sb="10" eb="12">
      <t>シンコウ</t>
    </rPh>
    <rPh sb="12" eb="14">
      <t>コウシャ</t>
    </rPh>
    <phoneticPr fontId="2"/>
  </si>
  <si>
    <t>○</t>
    <phoneticPr fontId="2"/>
  </si>
  <si>
    <t>沼津市土地開発公社</t>
    <rPh sb="0" eb="3">
      <t>ヌマヅシ</t>
    </rPh>
    <rPh sb="3" eb="5">
      <t>トチ</t>
    </rPh>
    <rPh sb="5" eb="7">
      <t>カイハツ</t>
    </rPh>
    <rPh sb="7" eb="9">
      <t>コウシャ</t>
    </rPh>
    <phoneticPr fontId="2"/>
  </si>
  <si>
    <t>公益財団法人　静岡県学校給食会</t>
    <rPh sb="0" eb="2">
      <t>コウエキ</t>
    </rPh>
    <rPh sb="2" eb="4">
      <t>ザイダン</t>
    </rPh>
    <rPh sb="4" eb="6">
      <t>ホウジン</t>
    </rPh>
    <rPh sb="7" eb="10">
      <t>シズオカケン</t>
    </rPh>
    <rPh sb="10" eb="12">
      <t>ガッコウ</t>
    </rPh>
    <rPh sb="12" eb="14">
      <t>キュウショク</t>
    </rPh>
    <rPh sb="14" eb="15">
      <t>カイ</t>
    </rPh>
    <phoneticPr fontId="2"/>
  </si>
  <si>
    <t>沼津まちづくり株式会社</t>
    <rPh sb="0" eb="2">
      <t>ヌマヅ</t>
    </rPh>
    <rPh sb="7" eb="9">
      <t>カブシキ</t>
    </rPh>
    <rPh sb="9" eb="11">
      <t>カイシャ</t>
    </rPh>
    <phoneticPr fontId="2"/>
  </si>
  <si>
    <t>沼津駅周辺総合整備基金</t>
    <rPh sb="0" eb="3">
      <t>ヌマヅエキ</t>
    </rPh>
    <rPh sb="3" eb="5">
      <t>シュウヘン</t>
    </rPh>
    <rPh sb="5" eb="7">
      <t>ソウゴウ</t>
    </rPh>
    <rPh sb="7" eb="9">
      <t>セイビ</t>
    </rPh>
    <rPh sb="9" eb="11">
      <t>キキン</t>
    </rPh>
    <phoneticPr fontId="5"/>
  </si>
  <si>
    <t>ふるさと応援基金</t>
    <rPh sb="4" eb="6">
      <t>オウエン</t>
    </rPh>
    <rPh sb="6" eb="8">
      <t>キキン</t>
    </rPh>
    <phoneticPr fontId="5"/>
  </si>
  <si>
    <t>社会福祉基金</t>
    <rPh sb="0" eb="2">
      <t>シャカイ</t>
    </rPh>
    <rPh sb="2" eb="4">
      <t>フクシ</t>
    </rPh>
    <rPh sb="4" eb="6">
      <t>キキン</t>
    </rPh>
    <phoneticPr fontId="5"/>
  </si>
  <si>
    <t>森林環境整備促進基金</t>
    <rPh sb="0" eb="2">
      <t>シンリン</t>
    </rPh>
    <rPh sb="2" eb="4">
      <t>カンキョウ</t>
    </rPh>
    <rPh sb="4" eb="6">
      <t>セイビ</t>
    </rPh>
    <rPh sb="6" eb="8">
      <t>ソクシン</t>
    </rPh>
    <rPh sb="8" eb="10">
      <t>キキン</t>
    </rPh>
    <phoneticPr fontId="5"/>
  </si>
  <si>
    <t>国際交流基金</t>
    <rPh sb="0" eb="2">
      <t>コクサイ</t>
    </rPh>
    <rPh sb="2" eb="4">
      <t>コウリュウ</t>
    </rPh>
    <rPh sb="4" eb="6">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</si>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</sst>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C5AE-41B0-B9F1-5CDF536F0D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56767</c:v>
                </c:pt>
                <c:pt idx="1">
                  <c:v>58766</c:v>
                </c:pt>
                <c:pt idx="2">
                  <c:v>57423</c:v>
                </c:pt>
                <c:pt idx="3">
                  <c:v>49607</c:v>
                </c:pt>
                <c:pt idx="4">
                  <c:v>90742</c:v>
                </c:pt>
              </c:numCache>
            </c:numRef>
          </c:val>
          <c:smooth val="0"/>
          <c:extLst>
            <c:ext xmlns:c16="http://schemas.microsoft.com/office/drawing/2014/chart" uri="{C3380CC4-5D6E-409C-BE32-E72D297353CC}">
              <c16:uniqueId val="{00000001-C5AE-41B0-B9F1-5CDF536F0D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4.03</c:v>
                </c:pt>
                <c:pt idx="1">
                  <c:v>2.2999999999999998</c:v>
                </c:pt>
                <c:pt idx="2">
                  <c:v>3.84</c:v>
                </c:pt>
                <c:pt idx="3">
                  <c:v>8.16</c:v>
                </c:pt>
                <c:pt idx="4">
                  <c:v>7.52</c:v>
                </c:pt>
              </c:numCache>
            </c:numRef>
          </c:val>
          <c:extLst>
            <c:ext xmlns:c16="http://schemas.microsoft.com/office/drawing/2014/chart" uri="{C3380CC4-5D6E-409C-BE32-E72D297353CC}">
              <c16:uniqueId val="{00000000-DF2C-458C-B406-EA132EB53C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12.66</c:v>
                </c:pt>
                <c:pt idx="1">
                  <c:v>12.39</c:v>
                </c:pt>
                <c:pt idx="2">
                  <c:v>11.37</c:v>
                </c:pt>
                <c:pt idx="3">
                  <c:v>11.61</c:v>
                </c:pt>
                <c:pt idx="4">
                  <c:v>13.53</c:v>
                </c:pt>
              </c:numCache>
            </c:numRef>
          </c:val>
          <c:extLst>
            <c:ext xmlns:c16="http://schemas.microsoft.com/office/drawing/2014/chart" uri="{C3380CC4-5D6E-409C-BE32-E72D297353CC}">
              <c16:uniqueId val="{00000001-DF2C-458C-B406-EA132EB53C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-1.1299999999999999</c:v>
                </c:pt>
                <c:pt idx="1">
                  <c:v>-1.97</c:v>
                </c:pt>
                <c:pt idx="2">
                  <c:v>0.64</c:v>
                </c:pt>
                <c:pt idx="3">
                  <c:v>5.19</c:v>
                </c:pt>
                <c:pt idx="4">
                  <c:v>0.72</c:v>
                </c:pt>
              </c:numCache>
            </c:numRef>
          </c:val>
          <c:smooth val="0"/>
          <c:extLst>
            <c:ext xmlns:c16="http://schemas.microsoft.com/office/drawing/2014/chart" uri="{C3380CC4-5D6E-409C-BE32-E72D297353CC}">
              <c16:uniqueId val="{00000002-DF2C-458C-B406-EA132EB53C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9A-4C46-8974-40E7C92F44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9A-4C46-8974-40E7C92F4477}"/>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09A-4C46-8974-40E7C92F447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409A-4C46-8974-40E7C92F4477}"/>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1.27</c:v>
                </c:pt>
                <c:pt idx="2">
                  <c:v>#N/A</c:v>
                </c:pt>
                <c:pt idx="3">
                  <c:v>1.76</c:v>
                </c:pt>
                <c:pt idx="4">
                  <c:v>#N/A</c:v>
                </c:pt>
                <c:pt idx="5">
                  <c:v>1.29</c:v>
                </c:pt>
                <c:pt idx="6">
                  <c:v>#N/A</c:v>
                </c:pt>
                <c:pt idx="7">
                  <c:v>0.46</c:v>
                </c:pt>
                <c:pt idx="8">
                  <c:v>#N/A</c:v>
                </c:pt>
                <c:pt idx="9">
                  <c:v>0.42</c:v>
                </c:pt>
              </c:numCache>
            </c:numRef>
          </c:val>
          <c:extLst>
            <c:ext xmlns:c16="http://schemas.microsoft.com/office/drawing/2014/chart" uri="{C3380CC4-5D6E-409C-BE32-E72D297353CC}">
              <c16:uniqueId val="{00000004-409A-4C46-8974-40E7C92F447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1.27</c:v>
                </c:pt>
                <c:pt idx="2">
                  <c:v>#N/A</c:v>
                </c:pt>
                <c:pt idx="3">
                  <c:v>1.45</c:v>
                </c:pt>
                <c:pt idx="4">
                  <c:v>#N/A</c:v>
                </c:pt>
                <c:pt idx="5">
                  <c:v>1.47</c:v>
                </c:pt>
                <c:pt idx="6">
                  <c:v>#N/A</c:v>
                </c:pt>
                <c:pt idx="7">
                  <c:v>1.46</c:v>
                </c:pt>
                <c:pt idx="8">
                  <c:v>#N/A</c:v>
                </c:pt>
                <c:pt idx="9">
                  <c:v>1.04</c:v>
                </c:pt>
              </c:numCache>
            </c:numRef>
          </c:val>
          <c:extLst>
            <c:ext xmlns:c16="http://schemas.microsoft.com/office/drawing/2014/chart" uri="{C3380CC4-5D6E-409C-BE32-E72D297353CC}">
              <c16:uniqueId val="{00000005-409A-4C46-8974-40E7C92F447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1.35</c:v>
                </c:pt>
                <c:pt idx="2">
                  <c:v>#N/A</c:v>
                </c:pt>
                <c:pt idx="3">
                  <c:v>0.63</c:v>
                </c:pt>
                <c:pt idx="4">
                  <c:v>#N/A</c:v>
                </c:pt>
                <c:pt idx="5">
                  <c:v>1.33</c:v>
                </c:pt>
                <c:pt idx="6">
                  <c:v>#N/A</c:v>
                </c:pt>
                <c:pt idx="7">
                  <c:v>1.86</c:v>
                </c:pt>
                <c:pt idx="8">
                  <c:v>#N/A</c:v>
                </c:pt>
                <c:pt idx="9">
                  <c:v>1.25</c:v>
                </c:pt>
              </c:numCache>
            </c:numRef>
          </c:val>
          <c:extLst>
            <c:ext xmlns:c16="http://schemas.microsoft.com/office/drawing/2014/chart" uri="{C3380CC4-5D6E-409C-BE32-E72D297353CC}">
              <c16:uniqueId val="{00000006-409A-4C46-8974-40E7C92F447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0.14000000000000001</c:v>
                </c:pt>
                <c:pt idx="1">
                  <c:v>#N/A</c:v>
                </c:pt>
                <c:pt idx="2">
                  <c:v>#N/A</c:v>
                </c:pt>
                <c:pt idx="3">
                  <c:v>0.8</c:v>
                </c:pt>
                <c:pt idx="4">
                  <c:v>#N/A</c:v>
                </c:pt>
                <c:pt idx="5">
                  <c:v>0.62</c:v>
                </c:pt>
                <c:pt idx="6">
                  <c:v>#N/A</c:v>
                </c:pt>
                <c:pt idx="7">
                  <c:v>0.93</c:v>
                </c:pt>
                <c:pt idx="8">
                  <c:v>#N/A</c:v>
                </c:pt>
                <c:pt idx="9">
                  <c:v>2.25</c:v>
                </c:pt>
              </c:numCache>
            </c:numRef>
          </c:val>
          <c:extLst>
            <c:ext xmlns:c16="http://schemas.microsoft.com/office/drawing/2014/chart" uri="{C3380CC4-5D6E-409C-BE32-E72D297353CC}">
              <c16:uniqueId val="{00000007-409A-4C46-8974-40E7C92F447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6.09</c:v>
                </c:pt>
                <c:pt idx="2">
                  <c:v>#N/A</c:v>
                </c:pt>
                <c:pt idx="3">
                  <c:v>6.41</c:v>
                </c:pt>
                <c:pt idx="4">
                  <c:v>#N/A</c:v>
                </c:pt>
                <c:pt idx="5">
                  <c:v>7.16</c:v>
                </c:pt>
                <c:pt idx="6">
                  <c:v>#N/A</c:v>
                </c:pt>
                <c:pt idx="7">
                  <c:v>6</c:v>
                </c:pt>
                <c:pt idx="8">
                  <c:v>#N/A</c:v>
                </c:pt>
                <c:pt idx="9">
                  <c:v>6</c:v>
                </c:pt>
              </c:numCache>
            </c:numRef>
          </c:val>
          <c:extLst>
            <c:ext xmlns:c16="http://schemas.microsoft.com/office/drawing/2014/chart" uri="{C3380CC4-5D6E-409C-BE32-E72D297353CC}">
              <c16:uniqueId val="{00000008-409A-4C46-8974-40E7C92F44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4.0199999999999996</c:v>
                </c:pt>
                <c:pt idx="2">
                  <c:v>#N/A</c:v>
                </c:pt>
                <c:pt idx="3">
                  <c:v>2.29</c:v>
                </c:pt>
                <c:pt idx="4">
                  <c:v>#N/A</c:v>
                </c:pt>
                <c:pt idx="5">
                  <c:v>3.83</c:v>
                </c:pt>
                <c:pt idx="6">
                  <c:v>#N/A</c:v>
                </c:pt>
                <c:pt idx="7">
                  <c:v>8.16</c:v>
                </c:pt>
                <c:pt idx="8">
                  <c:v>#N/A</c:v>
                </c:pt>
                <c:pt idx="9">
                  <c:v>7.51</c:v>
                </c:pt>
              </c:numCache>
            </c:numRef>
          </c:val>
          <c:extLst>
            <c:ext xmlns:c16="http://schemas.microsoft.com/office/drawing/2014/chart" uri="{C3380CC4-5D6E-409C-BE32-E72D297353CC}">
              <c16:uniqueId val="{00000009-409A-4C46-8974-40E7C92F44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7993</c:v>
                </c:pt>
                <c:pt idx="5">
                  <c:v>7668</c:v>
                </c:pt>
                <c:pt idx="8">
                  <c:v>7748</c:v>
                </c:pt>
                <c:pt idx="11">
                  <c:v>7627</c:v>
                </c:pt>
                <c:pt idx="14">
                  <c:v>7488</c:v>
                </c:pt>
              </c:numCache>
            </c:numRef>
          </c:val>
          <c:extLst>
            <c:ext xmlns:c16="http://schemas.microsoft.com/office/drawing/2014/chart" uri="{C3380CC4-5D6E-409C-BE32-E72D297353CC}">
              <c16:uniqueId val="{00000000-D90F-4196-8D0D-663125A66A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0F-4196-8D0D-663125A66A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308</c:v>
                </c:pt>
                <c:pt idx="3">
                  <c:v>295</c:v>
                </c:pt>
                <c:pt idx="6">
                  <c:v>293</c:v>
                </c:pt>
                <c:pt idx="9">
                  <c:v>302</c:v>
                </c:pt>
                <c:pt idx="12">
                  <c:v>301</c:v>
                </c:pt>
              </c:numCache>
            </c:numRef>
          </c:val>
          <c:extLst>
            <c:ext xmlns:c16="http://schemas.microsoft.com/office/drawing/2014/chart" uri="{C3380CC4-5D6E-409C-BE32-E72D297353CC}">
              <c16:uniqueId val="{00000002-D90F-4196-8D0D-663125A66A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32</c:v>
                </c:pt>
                <c:pt idx="6">
                  <c:v>18</c:v>
                </c:pt>
                <c:pt idx="9">
                  <c:v>23</c:v>
                </c:pt>
                <c:pt idx="12">
                  <c:v>27</c:v>
                </c:pt>
              </c:numCache>
            </c:numRef>
          </c:val>
          <c:extLst>
            <c:ext xmlns:c16="http://schemas.microsoft.com/office/drawing/2014/chart" uri="{C3380CC4-5D6E-409C-BE32-E72D297353CC}">
              <c16:uniqueId val="{00000003-D90F-4196-8D0D-663125A66A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2225</c:v>
                </c:pt>
                <c:pt idx="3">
                  <c:v>2138</c:v>
                </c:pt>
                <c:pt idx="6">
                  <c:v>2132</c:v>
                </c:pt>
                <c:pt idx="9">
                  <c:v>2145</c:v>
                </c:pt>
                <c:pt idx="12">
                  <c:v>2108</c:v>
                </c:pt>
              </c:numCache>
            </c:numRef>
          </c:val>
          <c:extLst>
            <c:ext xmlns:c16="http://schemas.microsoft.com/office/drawing/2014/chart" uri="{C3380CC4-5D6E-409C-BE32-E72D297353CC}">
              <c16:uniqueId val="{00000004-D90F-4196-8D0D-663125A66A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0F-4196-8D0D-663125A66A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0F-4196-8D0D-663125A66A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7268</c:v>
                </c:pt>
                <c:pt idx="3">
                  <c:v>7091</c:v>
                </c:pt>
                <c:pt idx="6">
                  <c:v>7065</c:v>
                </c:pt>
                <c:pt idx="9">
                  <c:v>7018</c:v>
                </c:pt>
                <c:pt idx="12">
                  <c:v>6868</c:v>
                </c:pt>
              </c:numCache>
            </c:numRef>
          </c:val>
          <c:extLst>
            <c:ext xmlns:c16="http://schemas.microsoft.com/office/drawing/2014/chart" uri="{C3380CC4-5D6E-409C-BE32-E72D297353CC}">
              <c16:uniqueId val="{00000007-D90F-4196-8D0D-663125A66A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1808</c:v>
                </c:pt>
                <c:pt idx="2">
                  <c:v>#N/A</c:v>
                </c:pt>
                <c:pt idx="3">
                  <c:v>#N/A</c:v>
                </c:pt>
                <c:pt idx="4">
                  <c:v>1888</c:v>
                </c:pt>
                <c:pt idx="5">
                  <c:v>#N/A</c:v>
                </c:pt>
                <c:pt idx="6">
                  <c:v>#N/A</c:v>
                </c:pt>
                <c:pt idx="7">
                  <c:v>1760</c:v>
                </c:pt>
                <c:pt idx="8">
                  <c:v>#N/A</c:v>
                </c:pt>
                <c:pt idx="9">
                  <c:v>#N/A</c:v>
                </c:pt>
                <c:pt idx="10">
                  <c:v>1861</c:v>
                </c:pt>
                <c:pt idx="11">
                  <c:v>#N/A</c:v>
                </c:pt>
                <c:pt idx="12">
                  <c:v>#N/A</c:v>
                </c:pt>
                <c:pt idx="13">
                  <c:v>1816</c:v>
                </c:pt>
                <c:pt idx="14">
                  <c:v>#N/A</c:v>
                </c:pt>
              </c:numCache>
            </c:numRef>
          </c:val>
          <c:smooth val="0"/>
          <c:extLst>
            <c:ext xmlns:c16="http://schemas.microsoft.com/office/drawing/2014/chart" uri="{C3380CC4-5D6E-409C-BE32-E72D297353CC}">
              <c16:uniqueId val="{00000008-D90F-4196-8D0D-663125A66A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57543</c:v>
                </c:pt>
                <c:pt idx="5">
                  <c:v>56373</c:v>
                </c:pt>
                <c:pt idx="8">
                  <c:v>55211</c:v>
                </c:pt>
                <c:pt idx="11">
                  <c:v>54711</c:v>
                </c:pt>
                <c:pt idx="14">
                  <c:v>56756</c:v>
                </c:pt>
              </c:numCache>
            </c:numRef>
          </c:val>
          <c:extLst>
            <c:ext xmlns:c16="http://schemas.microsoft.com/office/drawing/2014/chart" uri="{C3380CC4-5D6E-409C-BE32-E72D297353CC}">
              <c16:uniqueId val="{00000000-6B03-41CD-8807-DF2F26CDFE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30047</c:v>
                </c:pt>
                <c:pt idx="5">
                  <c:v>28909</c:v>
                </c:pt>
                <c:pt idx="8">
                  <c:v>27832</c:v>
                </c:pt>
                <c:pt idx="11">
                  <c:v>28137</c:v>
                </c:pt>
                <c:pt idx="14">
                  <c:v>28464</c:v>
                </c:pt>
              </c:numCache>
            </c:numRef>
          </c:val>
          <c:extLst>
            <c:ext xmlns:c16="http://schemas.microsoft.com/office/drawing/2014/chart" uri="{C3380CC4-5D6E-409C-BE32-E72D297353CC}">
              <c16:uniqueId val="{00000001-6B03-41CD-8807-DF2F26CDFE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6179</c:v>
                </c:pt>
                <c:pt idx="5">
                  <c:v>5904</c:v>
                </c:pt>
                <c:pt idx="8">
                  <c:v>6062</c:v>
                </c:pt>
                <c:pt idx="11">
                  <c:v>7093</c:v>
                </c:pt>
                <c:pt idx="14">
                  <c:v>8750</c:v>
                </c:pt>
              </c:numCache>
            </c:numRef>
          </c:val>
          <c:extLst>
            <c:ext xmlns:c16="http://schemas.microsoft.com/office/drawing/2014/chart" uri="{C3380CC4-5D6E-409C-BE32-E72D297353CC}">
              <c16:uniqueId val="{00000002-6B03-41CD-8807-DF2F26CDFE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03-41CD-8807-DF2F26CDFE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03-41CD-8807-DF2F26CDFE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03-41CD-8807-DF2F26CDFE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8273</c:v>
                </c:pt>
                <c:pt idx="3">
                  <c:v>8740</c:v>
                </c:pt>
                <c:pt idx="6">
                  <c:v>8564</c:v>
                </c:pt>
                <c:pt idx="9">
                  <c:v>8408</c:v>
                </c:pt>
                <c:pt idx="12">
                  <c:v>8386</c:v>
                </c:pt>
              </c:numCache>
            </c:numRef>
          </c:val>
          <c:extLst>
            <c:ext xmlns:c16="http://schemas.microsoft.com/office/drawing/2014/chart" uri="{C3380CC4-5D6E-409C-BE32-E72D297353CC}">
              <c16:uniqueId val="{00000006-6B03-41CD-8807-DF2F26CDFE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218</c:v>
                </c:pt>
                <c:pt idx="3">
                  <c:v>313</c:v>
                </c:pt>
                <c:pt idx="6">
                  <c:v>377</c:v>
                </c:pt>
                <c:pt idx="9">
                  <c:v>388</c:v>
                </c:pt>
                <c:pt idx="12">
                  <c:v>537</c:v>
                </c:pt>
              </c:numCache>
            </c:numRef>
          </c:val>
          <c:extLst>
            <c:ext xmlns:c16="http://schemas.microsoft.com/office/drawing/2014/chart" uri="{C3380CC4-5D6E-409C-BE32-E72D297353CC}">
              <c16:uniqueId val="{00000007-6B03-41CD-8807-DF2F26CDFE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23097</c:v>
                </c:pt>
                <c:pt idx="3">
                  <c:v>22009</c:v>
                </c:pt>
                <c:pt idx="6">
                  <c:v>20962</c:v>
                </c:pt>
                <c:pt idx="9">
                  <c:v>19647</c:v>
                </c:pt>
                <c:pt idx="12">
                  <c:v>19092</c:v>
                </c:pt>
              </c:numCache>
            </c:numRef>
          </c:val>
          <c:extLst>
            <c:ext xmlns:c16="http://schemas.microsoft.com/office/drawing/2014/chart" uri="{C3380CC4-5D6E-409C-BE32-E72D297353CC}">
              <c16:uniqueId val="{00000008-6B03-41CD-8807-DF2F26CDFE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3385</c:v>
                </c:pt>
                <c:pt idx="3">
                  <c:v>2691</c:v>
                </c:pt>
                <c:pt idx="6">
                  <c:v>2787</c:v>
                </c:pt>
                <c:pt idx="9">
                  <c:v>2444</c:v>
                </c:pt>
                <c:pt idx="12">
                  <c:v>2883</c:v>
                </c:pt>
              </c:numCache>
            </c:numRef>
          </c:val>
          <c:extLst>
            <c:ext xmlns:c16="http://schemas.microsoft.com/office/drawing/2014/chart" uri="{C3380CC4-5D6E-409C-BE32-E72D297353CC}">
              <c16:uniqueId val="{00000009-6B03-41CD-8807-DF2F26CDFE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69337</c:v>
                </c:pt>
                <c:pt idx="3">
                  <c:v>68470</c:v>
                </c:pt>
                <c:pt idx="6">
                  <c:v>67530</c:v>
                </c:pt>
                <c:pt idx="9">
                  <c:v>67116</c:v>
                </c:pt>
                <c:pt idx="12">
                  <c:v>71146</c:v>
                </c:pt>
              </c:numCache>
            </c:numRef>
          </c:val>
          <c:extLst>
            <c:ext xmlns:c16="http://schemas.microsoft.com/office/drawing/2014/chart" uri="{C3380CC4-5D6E-409C-BE32-E72D297353CC}">
              <c16:uniqueId val="{0000000A-6B03-41CD-8807-DF2F26CDFE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10542</c:v>
                </c:pt>
                <c:pt idx="2">
                  <c:v>#N/A</c:v>
                </c:pt>
                <c:pt idx="3">
                  <c:v>#N/A</c:v>
                </c:pt>
                <c:pt idx="4">
                  <c:v>11036</c:v>
                </c:pt>
                <c:pt idx="5">
                  <c:v>#N/A</c:v>
                </c:pt>
                <c:pt idx="6">
                  <c:v>#N/A</c:v>
                </c:pt>
                <c:pt idx="7">
                  <c:v>11115</c:v>
                </c:pt>
                <c:pt idx="8">
                  <c:v>#N/A</c:v>
                </c:pt>
                <c:pt idx="9">
                  <c:v>#N/A</c:v>
                </c:pt>
                <c:pt idx="10">
                  <c:v>8062</c:v>
                </c:pt>
                <c:pt idx="11">
                  <c:v>#N/A</c:v>
                </c:pt>
                <c:pt idx="12">
                  <c:v>#N/A</c:v>
                </c:pt>
                <c:pt idx="13">
                  <c:v>8073</c:v>
                </c:pt>
                <c:pt idx="14">
                  <c:v>#N/A</c:v>
                </c:pt>
              </c:numCache>
            </c:numRef>
          </c:val>
          <c:smooth val="0"/>
          <c:extLst>
            <c:ext xmlns:c16="http://schemas.microsoft.com/office/drawing/2014/chart" uri="{C3380CC4-5D6E-409C-BE32-E72D297353CC}">
              <c16:uniqueId val="{0000000B-6B03-41CD-8807-DF2F26CDFE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4642</c:v>
                </c:pt>
                <c:pt idx="1">
                  <c:v>4941</c:v>
                </c:pt>
                <c:pt idx="2">
                  <c:v>5601</c:v>
                </c:pt>
              </c:numCache>
            </c:numRef>
          </c:val>
          <c:extLst>
            <c:ext xmlns:c16="http://schemas.microsoft.com/office/drawing/2014/chart" uri="{C3380CC4-5D6E-409C-BE32-E72D297353CC}">
              <c16:uniqueId val="{00000000-3C33-43D8-9C84-47E605986E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71</c:v>
                </c:pt>
                <c:pt idx="1">
                  <c:v>71</c:v>
                </c:pt>
                <c:pt idx="2">
                  <c:v>71</c:v>
                </c:pt>
              </c:numCache>
            </c:numRef>
          </c:val>
          <c:extLst>
            <c:ext xmlns:c16="http://schemas.microsoft.com/office/drawing/2014/chart" uri="{C3380CC4-5D6E-409C-BE32-E72D297353CC}">
              <c16:uniqueId val="{00000001-3C33-43D8-9C84-47E605986E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10295</c:v>
                </c:pt>
                <c:pt idx="1">
                  <c:v>10866</c:v>
                </c:pt>
                <c:pt idx="2">
                  <c:v>12213</c:v>
                </c:pt>
              </c:numCache>
            </c:numRef>
          </c:val>
          <c:extLst>
            <c:ext xmlns:c16="http://schemas.microsoft.com/office/drawing/2014/chart" uri="{C3380CC4-5D6E-409C-BE32-E72D297353CC}">
              <c16:uniqueId val="{00000002-3C33-43D8-9C84-47E605986E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退職手当債（</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H23</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借入）や臨時財政対策債（</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H13</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借入）の償還終了などに伴う</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元利償還金の減に併せ、都市計画税の都市計画事業に係る地方債の元金償還額等への充当率が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、算入公債費等が減となったことなどから、実質公債費比率の分子は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今後市債残高の状況を引き続き注視しつつ、市債残高の抑制や償還額の平準化を図り、計画的な財政運営に努める。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満期一括償還地方債の発行がないため、計上なし。</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分子を構成する各項目のうち、将来負担額が地方債残高の増により増となった一方で、将来負担額から控除する充当可能財源である基金において、ふるさと応援基金が大幅な増となったことに加え、地方債残高に係る基準財政需要額算入込額も増となり、分子全体では差し引き約</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円の増に収まった。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、大規模事業が見込まれることから、市債残高の状況を注視しつつ、計画的な財政運営に努める。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静岡県沼津市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年度は、事業の実施に伴う経済変動対策資金利子補給基金の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102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百万円の減や事業進捗に伴う沼津駅周辺総合整備基金の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百万円の減があったが、財政調整基金を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1,123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百万円取崩した一方で</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1,783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百万円積み立てたことで同基金残高が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660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百万円増になったことやふるさと納税の寄附金の増に伴い積み立てたことで、ふるさと応援基金残高が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1,476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百万増となり、基金全体としては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2,008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財政調整基金は、一般的に標準財政規模の５～</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が適正と言われるため、大規模事業に係る年度間の財源調整や、災害等の不測の事態の財源として、引き続き、適正範囲を目安に確保していく。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特定目的基金については、積立財源が見込めるふるさと応援基金などは現在高が増加傾向にある一方で、事業進捗に伴い財源に充当していく見込みである沼津駅周辺総合整備基金をはじめとしたその他基金については、残高が減少傾向となっている。各基金の目的に基づき適切な運用額の確保を図っ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沼津駅周辺総合整備基金：沼津駅周辺総合整備に要する経費</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ふるさと応援基金：ふるさと納税による寄附金等を活用し、安全で活気ある暮らしやすいまちづくりを推進するための経費</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社会福祉基金：市民の社会福祉の増進及び地域福祉の向上のための経費</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森林環境整備促進基金：</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市が実施する森林整備及びその促進に関する施策に要する経費</a:t>
          </a:r>
          <a:endParaRPr lang="en-US"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国際交流基金：国際交流の推進及び発展に寄与するため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の経費</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年度は、経済変動対策資金利子補給基金の事業実施に伴う基金残高</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102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百万円の減や沼津駅周辺総合整備事業の進捗に伴う基金残高</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百万円の減の一方で、ふるさと納税の寄附金が増加したことによるふるさと応援基金残高の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1,476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百万の増などによりその他特定目的基金全体の残高は前年度を上回っている。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経済変動対策資金利子補給基金は新型コロナウイルス感染症対策の時限的な基金であり、基金条例は令和８年３月</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日限りで廃止する。沼津駅周辺総合整備基金については、事業の進捗に伴い財源に充当していく見込みであり、残高の減少が見込まれる。そのほかの基金についても、基金の目的に基づき適切な運用額の確保を図っ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財政調整基金においては、当初予算として</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取崩や、経営支援のため病院事業会計への繰出しの実施などにより取崩しを行ったものの、普通交付税と臨時財政対策債を合わせた実質的な普通交付税において追加交付等により当初予算に対して増となったことや、前年度の実質収支などによる積立てを行った結果、積立が取崩し上回ったことで残高は</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660</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a:t>
          </a:r>
          <a:endPar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年度における本市の標準財政規模は、約</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414</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億円であり、財政調整基金は、一般的に標準財政規模の５～</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％が適正な範囲といわれていることから、本市にあてはめた場合、</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億程度となるが、令和</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年度末における、本市財政調整基金残高は約</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56</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年度間の財源調整や災害など不測の事態の財源として、財政調整基金などの内部留保を確保しつつ、健全な財政運営に努めていきたい。</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年度は当初予算で措置した</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万円を積み立て、基金残高は、ほぼ横ばいで推移している。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減債基金は、財政調整基金のように適正な規模は定められていないものの、汎用性がないことなどを考慮しながら、運用していきたい。</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EFA1D84-92F4-4652-9068-DF1A25F5CF4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8FB7672-70DF-41D4-A656-78DA7099196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2FABBF2-5155-4D29-8C12-E33EE207509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F9BBB08-237E-462F-86B2-03EF81D0FDC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A93E516-8DA2-4CF5-81AE-2E6726A06B8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F9AF2FF-092C-43AC-95A5-35239EAB1B1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26E61F1-B3D1-4D49-8601-66F5B2AC5CE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329C05A-03DC-43EF-9F35-FCBD9777FBC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027231E-AFE3-441A-83BC-BC6D31B0AA1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BC99507-2FB7-42EC-84BC-9150F13753F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189,632
184,894
186.82
91,055,621
87,851,541
3,111,955
41,402,281
71,146,189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A545CDE-8241-4501-B130-5F45F9723FD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1F71D00-D15B-45A6-9988-973688C128E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D06F6E1-FEEB-47A8-ABBA-7883EBEFB40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8AA6888-A755-4611-9B5A-AEFDFAE6BC6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F3B8EF5-0A19-4E91-B99D-A5AEB4A02F9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83ED076-F534-49AB-8E33-C7403107816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D8C1945-D2D4-4F7B-959F-5592112371B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71AEE8D-6DED-45F6-9728-6C8ECCDDB8B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C2FAB25-E892-4143-A826-B5A23DF1F09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AB7C478-F773-4063-A747-A4817B69846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1AE4A47-B0EF-48BF-A1AE-F591FEA13CC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284BCD8-D486-4D6D-9D4A-83823A8B7DF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34B3A02-9271-459B-9C41-809980E1E15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58F1D22-D78C-45AD-898B-D165C9DA4B9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AF9A3D8-57A8-437E-816F-EC1548F775E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4A1F50D-6E32-4E3E-80D3-EECB555C03A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B5646EF-EEDD-4854-90C0-12D46E64A8B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6FC03ED-02CB-47E6-82A8-0A006C8B5DF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B79ED5D-EF90-45D6-817B-7A35D9680E0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C9EF88E-136D-492B-A953-FC50C93BE0D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6F16BA3-CCD2-4532-ACB9-06AF4D93F52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FC2F0DD-9273-40D6-AB90-71FA173F4B1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F4E1500-2F03-4669-9523-83B7DC59860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148E4A6-A5CB-489C-B74A-DF00DEA2DD0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0F92F31-28F0-4374-99DF-90FE525E78D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F3A10AD-C62F-4E3A-B89C-5BDB7673A56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48F61EE-AF46-4804-A770-A37FF2CA00F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B53B0A5-C751-4CA6-B506-C7B83853F5B4}"/>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518A2D9-906C-4E7C-BE47-BFCD6973082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4E0E7BB-CD32-4566-9008-375097CA31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4C8E167-57F5-40A3-AF30-828790C8415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1C59248-C019-40AA-B2FD-39AE73EB05B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295ADCA-4E80-40CC-B2D6-2BBFB0D66BCC}"/>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D0B8E68-A8FD-4BEC-9708-72E4E92FFD8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165D239-6CFD-4015-949F-C90DE5A4882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E68997F-A54B-47EE-9045-C7A77FBCCA2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CFB334C-8AAE-49EB-9057-E6D4BB58A08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４年度は、市民税収入の増などにより財政力指数の算出式において分子となる基準財政収入額が増加した一方で、令和３年度に限り算入されていた臨時財政対策債償還基金費の皆減や、単位費用の減による包括算定経費の減などにより、需要が減少したものの、臨時財政対策債振替額が大きく減少したことにより、算出式の分母となる基準財政需要額が増加した結果、令和４年度は令和３年度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ポイント低下した。類似団体、静岡県平均のいずれも上回っているが、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今後も財源の適切な確保を図るとともに、歳出の削減に取り組んでいく。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998D1EB-FB74-40CC-B816-73E16E56AF0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C44C60C-858D-43D3-9338-9DBE0518501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C2E1F0B4-8922-4F5A-9DF3-D88E56091144}"/>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2FE7CAE9-B134-4776-A585-6D25AD23D6F8}"/>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E316DFE3-B856-450F-BAF4-5289EACEFAC1}"/>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5C76B662-7790-451B-AB97-F1492DE3018E}"/>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9F6C0DC9-0389-4D61-82DC-63DA47E7CCB6}"/>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356F159E-8C8E-4859-8CB8-8858FB7F4C3F}"/>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736455C7-1C89-4879-9E64-69FD25BB03DF}"/>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DB7406D-56EC-4AA2-9441-927A620A7258}"/>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319A7208-D3BD-4F44-9CDA-A3091166089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3A2D10CC-9D20-4CAE-B254-9DEED4CB931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327F784D-7A6F-4DCE-9380-B5BADE59449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F214DE02-E825-4A44-86A5-6BB7A6A82802}"/>
            </a:ext>
          </a:extLst>
        </xdr:cNvPr>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54F7A84F-2CA8-4A2C-AD53-15CCE615189C}"/>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DC3E389E-4387-421F-99FE-FAD61650534B}"/>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EC4886CD-9DE8-4D82-AECC-D98A753F9396}"/>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3CA6FF9F-77A3-4130-8154-C6D3795DF16E}"/>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30480</xdr:rowOff>
    </xdr:from>
    <xdr:to>
      <xdr:col>23</xdr:col>
      <xdr:colOff>133350</xdr:colOff>
      <xdr:row>40</xdr:row>
      <xdr:rowOff>54610</xdr:rowOff>
    </xdr:to>
    <xdr:cxnSp macro="">
      <xdr:nvCxnSpPr>
        <xdr:cNvPr id="67" name="直線コネクタ 66">
          <a:extLst>
            <a:ext uri="{FF2B5EF4-FFF2-40B4-BE49-F238E27FC236}">
              <a16:creationId xmlns:a16="http://schemas.microsoft.com/office/drawing/2014/main" id="{B6DB1658-27B4-466B-98AF-8F34C8CFAE28}"/>
            </a:ext>
          </a:extLst>
        </xdr:cNvPr>
        <xdr:cNvCxnSpPr/>
      </xdr:nvCxnSpPr>
      <xdr:spPr>
        <a:xfrm>
          <a:off x="4114800" y="68884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2C35AB38-EA01-4EB9-B7E8-514C92E857AB}"/>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3A456F76-4C74-4C64-9B3B-DC6036B6A841}"/>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153670</xdr:rowOff>
    </xdr:from>
    <xdr:to>
      <xdr:col>19</xdr:col>
      <xdr:colOff>133350</xdr:colOff>
      <xdr:row>40</xdr:row>
      <xdr:rowOff>30480</xdr:rowOff>
    </xdr:to>
    <xdr:cxnSp macro="">
      <xdr:nvCxnSpPr>
        <xdr:cNvPr id="70" name="直線コネクタ 69">
          <a:extLst>
            <a:ext uri="{FF2B5EF4-FFF2-40B4-BE49-F238E27FC236}">
              <a16:creationId xmlns:a16="http://schemas.microsoft.com/office/drawing/2014/main" id="{EFDFBB9A-0CC1-42C6-A6F4-DB693DF4F885}"/>
            </a:ext>
          </a:extLst>
        </xdr:cNvPr>
        <xdr:cNvCxnSpPr/>
      </xdr:nvCxnSpPr>
      <xdr:spPr>
        <a:xfrm>
          <a:off x="3225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8B610269-7FB5-4C42-906A-56B1985A0C04}"/>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18B2D948-2D6C-4A96-9991-000DE35165E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153670</xdr:rowOff>
    </xdr:from>
    <xdr:to>
      <xdr:col>15</xdr:col>
      <xdr:colOff>82550</xdr:colOff>
      <xdr:row>39</xdr:row>
      <xdr:rowOff>153670</xdr:rowOff>
    </xdr:to>
    <xdr:cxnSp macro="">
      <xdr:nvCxnSpPr>
        <xdr:cNvPr id="73" name="直線コネクタ 72">
          <a:extLst>
            <a:ext uri="{FF2B5EF4-FFF2-40B4-BE49-F238E27FC236}">
              <a16:creationId xmlns:a16="http://schemas.microsoft.com/office/drawing/2014/main" id="{73EFD75D-306F-4E67-A903-46D53D5A2ED9}"/>
            </a:ext>
          </a:extLst>
        </xdr:cNvPr>
        <xdr:cNvCxnSpPr/>
      </xdr:nvCxnSpPr>
      <xdr:spPr>
        <a:xfrm>
          <a:off x="2336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753947ED-30F3-47A6-9A28-F5F7A95F24F8}"/>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FD4BA2CD-B445-436C-ACFE-A85E5C65AD8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39</xdr:row>
      <xdr:rowOff>153670</xdr:rowOff>
    </xdr:to>
    <xdr:cxnSp macro="">
      <xdr:nvCxnSpPr>
        <xdr:cNvPr id="76" name="直線コネクタ 75">
          <a:extLst>
            <a:ext uri="{FF2B5EF4-FFF2-40B4-BE49-F238E27FC236}">
              <a16:creationId xmlns:a16="http://schemas.microsoft.com/office/drawing/2014/main" id="{E2278E11-9B48-455F-B2D8-A87DD96DA38D}"/>
            </a:ext>
          </a:extLst>
        </xdr:cNvPr>
        <xdr:cNvCxnSpPr/>
      </xdr:nvCxnSpPr>
      <xdr:spPr>
        <a:xfrm>
          <a:off x="1447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D2E9F88F-FF7E-4CE0-A9C1-D5EC5749D554}"/>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a:extLst>
            <a:ext uri="{FF2B5EF4-FFF2-40B4-BE49-F238E27FC236}">
              <a16:creationId xmlns:a16="http://schemas.microsoft.com/office/drawing/2014/main" id="{2B147411-F6B4-49A7-8886-87928CCFD4E4}"/>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D7781100-9F4F-47C5-924D-E8C329A20092}"/>
            </a:ext>
          </a:extLst>
        </xdr:cNvPr>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a:extLst>
            <a:ext uri="{FF2B5EF4-FFF2-40B4-BE49-F238E27FC236}">
              <a16:creationId xmlns:a16="http://schemas.microsoft.com/office/drawing/2014/main" id="{63E9C8F0-FBF8-4862-9AF6-DE0C578F5B28}"/>
            </a:ext>
          </a:extLst>
        </xdr:cNvPr>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A593CDD-68DC-4DB7-BA5E-F418895F15B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F22EB706-DA1F-46A1-A805-E021FB00B89F}"/>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0E55210-AB1D-4BBE-BF83-F700B3574F3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C783FFC-F866-4B78-A1B2-14BFE347A75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259A585-E976-4DBE-9334-41B95E9E279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3810</xdr:rowOff>
    </xdr:from>
    <xdr:to>
      <xdr:col>23</xdr:col>
      <xdr:colOff>184150</xdr:colOff>
      <xdr:row>40</xdr:row>
      <xdr:rowOff>105410</xdr:rowOff>
    </xdr:to>
    <xdr:sp macro="" textlink="">
      <xdr:nvSpPr>
        <xdr:cNvPr id="86" name="楕円 85">
          <a:extLst>
            <a:ext uri="{FF2B5EF4-FFF2-40B4-BE49-F238E27FC236}">
              <a16:creationId xmlns:a16="http://schemas.microsoft.com/office/drawing/2014/main" id="{E3ADA273-9544-4BCB-A185-D5F86D07635A}"/>
            </a:ext>
          </a:extLst>
        </xdr:cNvPr>
        <xdr:cNvSpPr/>
      </xdr:nvSpPr>
      <xdr:spPr>
        <a:xfrm>
          <a:off x="4902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20337</xdr:rowOff>
    </xdr:from>
    <xdr:ext cx="762000" cy="259045"/>
    <xdr:sp macro="" textlink="">
      <xdr:nvSpPr>
        <xdr:cNvPr id="87" name="財政力該当値テキスト">
          <a:extLst>
            <a:ext uri="{FF2B5EF4-FFF2-40B4-BE49-F238E27FC236}">
              <a16:creationId xmlns:a16="http://schemas.microsoft.com/office/drawing/2014/main" id="{85FF85D5-6536-4EF2-8162-FCDB1B68A61D}"/>
            </a:ext>
          </a:extLst>
        </xdr:cNvPr>
        <xdr:cNvSpPr txBox="1"/>
      </xdr:nvSpPr>
      <xdr:spPr>
        <a:xfrm>
          <a:off x="5041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151130</xdr:rowOff>
    </xdr:from>
    <xdr:to>
      <xdr:col>19</xdr:col>
      <xdr:colOff>184150</xdr:colOff>
      <xdr:row>40</xdr:row>
      <xdr:rowOff>81280</xdr:rowOff>
    </xdr:to>
    <xdr:sp macro="" textlink="">
      <xdr:nvSpPr>
        <xdr:cNvPr id="88" name="楕円 87">
          <a:extLst>
            <a:ext uri="{FF2B5EF4-FFF2-40B4-BE49-F238E27FC236}">
              <a16:creationId xmlns:a16="http://schemas.microsoft.com/office/drawing/2014/main" id="{097868EB-CBE3-4A59-BA41-18D437E2C541}"/>
            </a:ext>
          </a:extLst>
        </xdr:cNvPr>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89" name="テキスト ボックス 88">
          <a:extLst>
            <a:ext uri="{FF2B5EF4-FFF2-40B4-BE49-F238E27FC236}">
              <a16:creationId xmlns:a16="http://schemas.microsoft.com/office/drawing/2014/main" id="{8EB6CFB6-4014-46F8-9634-E6CACF165AE6}"/>
            </a:ext>
          </a:extLst>
        </xdr:cNvPr>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102870</xdr:rowOff>
    </xdr:from>
    <xdr:to>
      <xdr:col>15</xdr:col>
      <xdr:colOff>133350</xdr:colOff>
      <xdr:row>40</xdr:row>
      <xdr:rowOff>33020</xdr:rowOff>
    </xdr:to>
    <xdr:sp macro="" textlink="">
      <xdr:nvSpPr>
        <xdr:cNvPr id="90" name="楕円 89">
          <a:extLst>
            <a:ext uri="{FF2B5EF4-FFF2-40B4-BE49-F238E27FC236}">
              <a16:creationId xmlns:a16="http://schemas.microsoft.com/office/drawing/2014/main" id="{8418041E-CAE5-490C-9BDC-4E4B3203FC55}"/>
            </a:ext>
          </a:extLst>
        </xdr:cNvPr>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43197</xdr:rowOff>
    </xdr:from>
    <xdr:ext cx="762000" cy="259045"/>
    <xdr:sp macro="" textlink="">
      <xdr:nvSpPr>
        <xdr:cNvPr id="91" name="テキスト ボックス 90">
          <a:extLst>
            <a:ext uri="{FF2B5EF4-FFF2-40B4-BE49-F238E27FC236}">
              <a16:creationId xmlns:a16="http://schemas.microsoft.com/office/drawing/2014/main" id="{538B6E4D-9AE5-4D8D-9DE8-7C034A687765}"/>
            </a:ext>
          </a:extLst>
        </xdr:cNvPr>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a:extLst>
            <a:ext uri="{FF2B5EF4-FFF2-40B4-BE49-F238E27FC236}">
              <a16:creationId xmlns:a16="http://schemas.microsoft.com/office/drawing/2014/main" id="{F13115E4-386F-4304-B78B-2B03CC64F035}"/>
            </a:ext>
          </a:extLst>
        </xdr:cNvPr>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43197</xdr:rowOff>
    </xdr:from>
    <xdr:ext cx="762000" cy="259045"/>
    <xdr:sp macro="" textlink="">
      <xdr:nvSpPr>
        <xdr:cNvPr id="93" name="テキスト ボックス 92">
          <a:extLst>
            <a:ext uri="{FF2B5EF4-FFF2-40B4-BE49-F238E27FC236}">
              <a16:creationId xmlns:a16="http://schemas.microsoft.com/office/drawing/2014/main" id="{5AFD0D3E-190D-4B38-A035-ABEE00767523}"/>
            </a:ext>
          </a:extLst>
        </xdr:cNvPr>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a:extLst>
            <a:ext uri="{FF2B5EF4-FFF2-40B4-BE49-F238E27FC236}">
              <a16:creationId xmlns:a16="http://schemas.microsoft.com/office/drawing/2014/main" id="{C000FF69-E4B2-4505-80FA-E936A63A4E1B}"/>
            </a:ext>
          </a:extLst>
        </xdr:cNvPr>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a:extLst>
            <a:ext uri="{FF2B5EF4-FFF2-40B4-BE49-F238E27FC236}">
              <a16:creationId xmlns:a16="http://schemas.microsoft.com/office/drawing/2014/main" id="{FD732FCB-A5C3-400C-A5FE-03F1E14FE679}"/>
            </a:ext>
          </a:extLst>
        </xdr:cNvPr>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DADA2F31-13BA-4E1F-BBBA-77675525523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2374D109-577C-4C14-A6A3-5C1D3534BDE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5F5BBB5C-8CE8-41E6-9CF3-F3E6035B907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5A4C56B-5707-4AC8-875A-A89F1B1F07A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D3DE52DC-1834-436F-AD15-7751C48F80F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BE7D9243-FBE3-4020-A5E7-55ACB8B0661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B8BD03B6-36D0-4403-8D76-89CCFC7AB71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D80A08C8-127A-42C7-B93D-34011D7B31D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AA57420F-06FF-4F49-99CE-FF50AD41A90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F1ED7B38-08B1-420B-A39A-4A6F8437843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CCBB44-76CE-4FB2-AAFA-E028DACC1D0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D77A0ECF-4E7A-4EDE-BA88-20F99B898A2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887A80B2-B81B-4CA8-ACD6-748AC534B91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４年度は、算出式の分子である経常経費に充当しなければならない一般財源が、光熱費の増などによる物件費の増などの一方で、退職者の減などによる人件費の減などにより減少した。また、算出式の分母である経常一般財源総額は、市税や地方消費税交付金の増などの一方で、臨時財政対策債や地方特例交付金が減となったことなどにより減少した。その結果、分子の減少率よりも分母の減少率が上回り、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ポイント増加した。依然として、類似団体を下回って推移しており、投資的経費等、臨時経費の財源を措置できたものと認識している。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今後も経費の削減に努めるとともに、自主財源の確保に努めていく。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E425C05D-AA6F-4E07-B00A-81A7282E89F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28C8F1D8-5385-45A0-B1FE-FFD7ED2CB01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2070BCDA-3704-4246-B5B0-9BA658CC9CC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81332B50-770A-490C-A053-7E9086556508}"/>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5881F3B5-54A6-40E3-9FAE-9FB50BCA0507}"/>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11836F6E-3A4F-4DF9-8B9D-4B3F9F0FF0BA}"/>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A4BFCCF2-C551-41A7-9983-98ABC24AB6F6}"/>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E9F8290D-2EE9-42C5-BC3B-E15D4859F741}"/>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4A429126-B152-444A-AF31-70120A49FEB6}"/>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569BA4AE-2D0B-4CB0-80CB-E4E7DE66E39E}"/>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98D735C4-05D9-4556-8203-8F874C6F18F9}"/>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CF63A1EA-FD2A-4AF3-8D8C-FEA800E83DAC}"/>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A8C2D383-7336-48C3-BC6F-2B2F690A3E0C}"/>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4B86E68A-7F0F-420F-BE89-003CC5FFC6F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6614D158-1AA6-4609-BD64-26B08FB6EA6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367309A6-7C43-4980-892A-22BCB7AF69F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a:extLst>
            <a:ext uri="{FF2B5EF4-FFF2-40B4-BE49-F238E27FC236}">
              <a16:creationId xmlns:a16="http://schemas.microsoft.com/office/drawing/2014/main" id="{666B3AA8-16D7-46E9-B74A-44494E1C1502}"/>
            </a:ext>
          </a:extLst>
        </xdr:cNvPr>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a:extLst>
            <a:ext uri="{FF2B5EF4-FFF2-40B4-BE49-F238E27FC236}">
              <a16:creationId xmlns:a16="http://schemas.microsoft.com/office/drawing/2014/main" id="{172CCB65-FA7D-49BF-ACE0-CAE5E424EEAB}"/>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a:extLst>
            <a:ext uri="{FF2B5EF4-FFF2-40B4-BE49-F238E27FC236}">
              <a16:creationId xmlns:a16="http://schemas.microsoft.com/office/drawing/2014/main" id="{42993C0F-D8E3-4B32-AED0-939C9E33388D}"/>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2BE9DD63-23B8-47B2-896A-A7847F654E9F}"/>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60F22E5C-5546-4854-90DB-7445E1D3FD15}"/>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119380</xdr:rowOff>
    </xdr:to>
    <xdr:cxnSp macro="">
      <xdr:nvCxnSpPr>
        <xdr:cNvPr id="130" name="直線コネクタ 129">
          <a:extLst>
            <a:ext uri="{FF2B5EF4-FFF2-40B4-BE49-F238E27FC236}">
              <a16:creationId xmlns:a16="http://schemas.microsoft.com/office/drawing/2014/main" id="{6C3C8C8D-DC55-4658-8012-6F35A31C4E4C}"/>
            </a:ext>
          </a:extLst>
        </xdr:cNvPr>
        <xdr:cNvCxnSpPr/>
      </xdr:nvCxnSpPr>
      <xdr:spPr>
        <a:xfrm>
          <a:off x="4114800" y="104330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1" name="財政構造の弾力性平均値テキスト">
          <a:extLst>
            <a:ext uri="{FF2B5EF4-FFF2-40B4-BE49-F238E27FC236}">
              <a16:creationId xmlns:a16="http://schemas.microsoft.com/office/drawing/2014/main" id="{9B070842-3B4B-4522-BA59-7BA450C513A3}"/>
            </a:ext>
          </a:extLst>
        </xdr:cNvPr>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a:extLst>
            <a:ext uri="{FF2B5EF4-FFF2-40B4-BE49-F238E27FC236}">
              <a16:creationId xmlns:a16="http://schemas.microsoft.com/office/drawing/2014/main" id="{40C1CD4E-651B-45A0-B803-FDEB87E0E341}"/>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52494</xdr:rowOff>
    </xdr:to>
    <xdr:cxnSp macro="">
      <xdr:nvCxnSpPr>
        <xdr:cNvPr id="133" name="直線コネクタ 132">
          <a:extLst>
            <a:ext uri="{FF2B5EF4-FFF2-40B4-BE49-F238E27FC236}">
              <a16:creationId xmlns:a16="http://schemas.microsoft.com/office/drawing/2014/main" id="{A0A97C45-C680-4C53-8AC0-7527FC57899B}"/>
            </a:ext>
          </a:extLst>
        </xdr:cNvPr>
        <xdr:cNvCxnSpPr/>
      </xdr:nvCxnSpPr>
      <xdr:spPr>
        <a:xfrm flipV="1">
          <a:off x="3225800" y="1043305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a:extLst>
            <a:ext uri="{FF2B5EF4-FFF2-40B4-BE49-F238E27FC236}">
              <a16:creationId xmlns:a16="http://schemas.microsoft.com/office/drawing/2014/main" id="{11D13A30-4DD8-4CA5-B0CA-A1CD0AE5CEE7}"/>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5" name="テキスト ボックス 134">
          <a:extLst>
            <a:ext uri="{FF2B5EF4-FFF2-40B4-BE49-F238E27FC236}">
              <a16:creationId xmlns:a16="http://schemas.microsoft.com/office/drawing/2014/main" id="{1CB7AFA9-9714-4EF0-8D2D-E8B1E8C94D6E}"/>
            </a:ext>
          </a:extLst>
        </xdr:cNvPr>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52494</xdr:rowOff>
    </xdr:from>
    <xdr:to>
      <xdr:col>15</xdr:col>
      <xdr:colOff>82550</xdr:colOff>
      <xdr:row>62</xdr:row>
      <xdr:rowOff>76623</xdr:rowOff>
    </xdr:to>
    <xdr:cxnSp macro="">
      <xdr:nvCxnSpPr>
        <xdr:cNvPr id="136" name="直線コネクタ 135">
          <a:extLst>
            <a:ext uri="{FF2B5EF4-FFF2-40B4-BE49-F238E27FC236}">
              <a16:creationId xmlns:a16="http://schemas.microsoft.com/office/drawing/2014/main" id="{85D7345E-1651-4A0D-84A7-FBDDCB6ADAA3}"/>
            </a:ext>
          </a:extLst>
        </xdr:cNvPr>
        <xdr:cNvCxnSpPr/>
      </xdr:nvCxnSpPr>
      <xdr:spPr>
        <a:xfrm flipV="1">
          <a:off x="2336800" y="106823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B4196094-2AB5-4176-B230-02F408769635}"/>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8" name="テキスト ボックス 137">
          <a:extLst>
            <a:ext uri="{FF2B5EF4-FFF2-40B4-BE49-F238E27FC236}">
              <a16:creationId xmlns:a16="http://schemas.microsoft.com/office/drawing/2014/main" id="{D6D2AE22-94B5-40E9-AF9B-CB66CB46C035}"/>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62</xdr:row>
      <xdr:rowOff>76623</xdr:rowOff>
    </xdr:to>
    <xdr:cxnSp macro="">
      <xdr:nvCxnSpPr>
        <xdr:cNvPr id="139" name="直線コネクタ 138">
          <a:extLst>
            <a:ext uri="{FF2B5EF4-FFF2-40B4-BE49-F238E27FC236}">
              <a16:creationId xmlns:a16="http://schemas.microsoft.com/office/drawing/2014/main" id="{4D1F9CC2-322F-4AF9-9929-0CE7A07269FA}"/>
            </a:ext>
          </a:extLst>
        </xdr:cNvPr>
        <xdr:cNvCxnSpPr/>
      </xdr:nvCxnSpPr>
      <xdr:spPr>
        <a:xfrm>
          <a:off x="1447800" y="105697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D982DB14-0CD0-474A-B60F-BFD11C14DEB8}"/>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a:extLst>
            <a:ext uri="{FF2B5EF4-FFF2-40B4-BE49-F238E27FC236}">
              <a16:creationId xmlns:a16="http://schemas.microsoft.com/office/drawing/2014/main" id="{9EF9C603-5D8A-48DB-AA4B-796FAC401143}"/>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a:extLst>
            <a:ext uri="{FF2B5EF4-FFF2-40B4-BE49-F238E27FC236}">
              <a16:creationId xmlns:a16="http://schemas.microsoft.com/office/drawing/2014/main" id="{C4B2AF42-4D23-490B-AEE4-5BBF747B0479}"/>
            </a:ext>
          </a:extLst>
        </xdr:cNvPr>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43" name="テキスト ボックス 142">
          <a:extLst>
            <a:ext uri="{FF2B5EF4-FFF2-40B4-BE49-F238E27FC236}">
              <a16:creationId xmlns:a16="http://schemas.microsoft.com/office/drawing/2014/main" id="{441B3C2A-266D-4588-ADE5-AE25B717F98A}"/>
            </a:ext>
          </a:extLst>
        </xdr:cNvPr>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3D3E16E7-140A-4522-8AC3-706ECFE0760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76BA6FF-0EFF-457F-9572-5FB12D463985}"/>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D9A145C-35C1-49D1-ACF4-1758EE3B8A0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AB4757B-092B-476D-B075-F08C40CA292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33F1A02-3154-490D-8BD1-13A88B68FCB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49" name="楕円 148">
          <a:extLst>
            <a:ext uri="{FF2B5EF4-FFF2-40B4-BE49-F238E27FC236}">
              <a16:creationId xmlns:a16="http://schemas.microsoft.com/office/drawing/2014/main" id="{CC4E8E66-4449-4531-86A7-17E25A845E75}"/>
            </a:ext>
          </a:extLst>
        </xdr:cNvPr>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0" name="財政構造の弾力性該当値テキスト">
          <a:extLst>
            <a:ext uri="{FF2B5EF4-FFF2-40B4-BE49-F238E27FC236}">
              <a16:creationId xmlns:a16="http://schemas.microsoft.com/office/drawing/2014/main" id="{3548B6D1-CBCA-4C21-B851-CA72E162D8A2}"/>
            </a:ext>
          </a:extLst>
        </xdr:cNvPr>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1" name="楕円 150">
          <a:extLst>
            <a:ext uri="{FF2B5EF4-FFF2-40B4-BE49-F238E27FC236}">
              <a16:creationId xmlns:a16="http://schemas.microsoft.com/office/drawing/2014/main" id="{6081E2B2-616F-45E4-A252-6EB7CF1CB613}"/>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2" name="テキスト ボックス 151">
          <a:extLst>
            <a:ext uri="{FF2B5EF4-FFF2-40B4-BE49-F238E27FC236}">
              <a16:creationId xmlns:a16="http://schemas.microsoft.com/office/drawing/2014/main" id="{B3D96F77-ABF5-4F27-97B7-77242906F175}"/>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3" name="楕円 152">
          <a:extLst>
            <a:ext uri="{FF2B5EF4-FFF2-40B4-BE49-F238E27FC236}">
              <a16:creationId xmlns:a16="http://schemas.microsoft.com/office/drawing/2014/main" id="{B00207D4-66A7-4C06-985A-2CAEEB719CD1}"/>
            </a:ext>
          </a:extLst>
        </xdr:cNvPr>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54" name="テキスト ボックス 153">
          <a:extLst>
            <a:ext uri="{FF2B5EF4-FFF2-40B4-BE49-F238E27FC236}">
              <a16:creationId xmlns:a16="http://schemas.microsoft.com/office/drawing/2014/main" id="{F64C3152-55FE-4DCA-A56A-735705C640FD}"/>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5" name="楕円 154">
          <a:extLst>
            <a:ext uri="{FF2B5EF4-FFF2-40B4-BE49-F238E27FC236}">
              <a16:creationId xmlns:a16="http://schemas.microsoft.com/office/drawing/2014/main" id="{1ADF6165-0A71-479C-BCC8-3B33EF91BE5E}"/>
            </a:ext>
          </a:extLst>
        </xdr:cNvPr>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56" name="テキスト ボックス 155">
          <a:extLst>
            <a:ext uri="{FF2B5EF4-FFF2-40B4-BE49-F238E27FC236}">
              <a16:creationId xmlns:a16="http://schemas.microsoft.com/office/drawing/2014/main" id="{31620D35-F768-4F5B-ACA6-6D468E8FCDCD}"/>
            </a:ext>
          </a:extLst>
        </xdr:cNvPr>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57" name="楕円 156">
          <a:extLst>
            <a:ext uri="{FF2B5EF4-FFF2-40B4-BE49-F238E27FC236}">
              <a16:creationId xmlns:a16="http://schemas.microsoft.com/office/drawing/2014/main" id="{0A41DF6E-AFDE-4BB4-83B8-CF8941468E46}"/>
            </a:ext>
          </a:extLst>
        </xdr:cNvPr>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864</xdr:rowOff>
    </xdr:from>
    <xdr:ext cx="762000" cy="259045"/>
    <xdr:sp macro="" textlink="">
      <xdr:nvSpPr>
        <xdr:cNvPr id="158" name="テキスト ボックス 157">
          <a:extLst>
            <a:ext uri="{FF2B5EF4-FFF2-40B4-BE49-F238E27FC236}">
              <a16:creationId xmlns:a16="http://schemas.microsoft.com/office/drawing/2014/main" id="{A5CDDE69-0BF7-40A6-8D51-FC857DABB76C}"/>
            </a:ext>
          </a:extLst>
        </xdr:cNvPr>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4E548A3E-1120-4A3E-863C-22A7B85688A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17D8B563-8EA0-444D-A9CC-726B69CDE0D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C45EF690-0D4E-4E97-AA22-4B05983C7E2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DCE42EF1-421F-445F-A2DA-EA5F7FE950A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74BA1FA6-B63C-4BC3-82F7-5A6AC9983EE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D3F8EFF-0D8A-4453-9D77-67266346761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EA49EACF-31D8-471F-82F7-22FB15631AD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C952B747-3967-4903-8E13-33660C9C6DE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731B4B-5459-495F-809E-823A845F7C6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8049CC09-AA84-41AB-883E-3C3824EBDDE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57E4E68F-ACB3-4872-8E19-DC484730B08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EAF85A5A-C35C-4524-8C02-25828B01587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FE39502D-E726-43CC-AA8E-1DE43779955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４年度は、人件費について、支給月数が減となった期末手当の減や退職者数の減による退職手当の減、新型コロナウイルス関連業務の減に伴う時間外勤務の減などにより、減となった。物件費については、新型コロナウイルスワクチン接種事業の縮小に伴う事務費の減があったものの、ふるさと納税の増加に伴う事務費の増や、エネルギー価格の高騰に伴う公共施設の光熱費の増などにより、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人口は前年比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人減となったことで、人口１人当たりの人件費・物件費は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円の増となった。引き続き行政運営にコスト縮減に取り組んでいく。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88B3BA99-846D-4B1D-8C58-A5F428C6DFD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271A72F8-06C9-4F89-A3FF-94F1A989ADC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BCD04036-9EF0-439C-9B11-82AFDC80424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95169982-30AA-4EB3-8AF0-3124932C8198}"/>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2F6084E1-2647-44A0-8EF2-461735F45403}"/>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708B3298-56E8-4945-8EC6-B08EC2950357}"/>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B16DF3EA-1883-4DFD-B2AF-106198682773}"/>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A28D504B-1378-4E01-9EC4-FAF8076DA22C}"/>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6D7A4114-C233-408A-8F8C-258374C05B6E}"/>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B7D2B159-841F-4326-BE8A-553EC48A2E83}"/>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1E1AFC61-DA3E-4EEC-9BA7-2D1E8330FD1A}"/>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187AB25A-ADCF-471E-B786-21CFC672E898}"/>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8C6DDA97-323C-47C2-8124-3A36FAA18678}"/>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774BEAE9-BD48-43A3-A798-80EFBE36C76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184FCDE7-9FEE-4BBC-983C-3B40D7CD0CA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3510C7DA-62F9-48D6-AD2C-F191D8ED375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a:extLst>
            <a:ext uri="{FF2B5EF4-FFF2-40B4-BE49-F238E27FC236}">
              <a16:creationId xmlns:a16="http://schemas.microsoft.com/office/drawing/2014/main" id="{CC184F2F-9BC4-4F2C-A97E-08389F632889}"/>
            </a:ext>
          </a:extLst>
        </xdr:cNvPr>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a:extLst>
            <a:ext uri="{FF2B5EF4-FFF2-40B4-BE49-F238E27FC236}">
              <a16:creationId xmlns:a16="http://schemas.microsoft.com/office/drawing/2014/main" id="{B25BFC35-BF97-4ECD-88BC-1C4215A48BA8}"/>
            </a:ext>
          </a:extLst>
        </xdr:cNvPr>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a:extLst>
            <a:ext uri="{FF2B5EF4-FFF2-40B4-BE49-F238E27FC236}">
              <a16:creationId xmlns:a16="http://schemas.microsoft.com/office/drawing/2014/main" id="{56A2A884-373B-43B5-883C-61782C2120D8}"/>
            </a:ext>
          </a:extLst>
        </xdr:cNvPr>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a:extLst>
            <a:ext uri="{FF2B5EF4-FFF2-40B4-BE49-F238E27FC236}">
              <a16:creationId xmlns:a16="http://schemas.microsoft.com/office/drawing/2014/main" id="{E53A0DD2-0471-47B9-9740-28EA8DA4F9C2}"/>
            </a:ext>
          </a:extLst>
        </xdr:cNvPr>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a:extLst>
            <a:ext uri="{FF2B5EF4-FFF2-40B4-BE49-F238E27FC236}">
              <a16:creationId xmlns:a16="http://schemas.microsoft.com/office/drawing/2014/main" id="{2BF4E6C7-6468-4FFF-B362-4F4DF05E1F24}"/>
            </a:ext>
          </a:extLst>
        </xdr:cNvPr>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147673</xdr:rowOff>
    </xdr:from>
    <xdr:to>
      <xdr:col>23</xdr:col>
      <xdr:colOff>133350</xdr:colOff>
      <xdr:row>83</xdr:row>
      <xdr:rowOff>44772</xdr:rowOff>
    </xdr:to>
    <xdr:cxnSp macro="">
      <xdr:nvCxnSpPr>
        <xdr:cNvPr id="193" name="直線コネクタ 192">
          <a:extLst>
            <a:ext uri="{FF2B5EF4-FFF2-40B4-BE49-F238E27FC236}">
              <a16:creationId xmlns:a16="http://schemas.microsoft.com/office/drawing/2014/main" id="{51A6BFED-A7C8-4610-9D43-F538ABED1D3C}"/>
            </a:ext>
          </a:extLst>
        </xdr:cNvPr>
        <xdr:cNvCxnSpPr/>
      </xdr:nvCxnSpPr>
      <xdr:spPr>
        <a:xfrm>
          <a:off x="4114800" y="14206573"/>
          <a:ext cx="838200" cy="6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84126</xdr:rowOff>
    </xdr:from>
    <xdr:ext cx="762000" cy="259045"/>
    <xdr:sp macro="" textlink="">
      <xdr:nvSpPr>
        <xdr:cNvPr id="194" name="人件費・物件費等の状況平均値テキスト">
          <a:extLst>
            <a:ext uri="{FF2B5EF4-FFF2-40B4-BE49-F238E27FC236}">
              <a16:creationId xmlns:a16="http://schemas.microsoft.com/office/drawing/2014/main" id="{ACA413B2-C63D-4A49-AA85-B7AF3BC9B4FD}"/>
            </a:ext>
          </a:extLst>
        </xdr:cNvPr>
        <xdr:cNvSpPr txBox="1"/>
      </xdr:nvSpPr>
      <xdr:spPr>
        <a:xfrm>
          <a:off x="5041900" y="143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a:extLst>
            <a:ext uri="{FF2B5EF4-FFF2-40B4-BE49-F238E27FC236}">
              <a16:creationId xmlns:a16="http://schemas.microsoft.com/office/drawing/2014/main" id="{3CAA5CCE-67D0-4472-ABC1-1A01B6EB7616}"/>
            </a:ext>
          </a:extLst>
        </xdr:cNvPr>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103381</xdr:rowOff>
    </xdr:from>
    <xdr:to>
      <xdr:col>19</xdr:col>
      <xdr:colOff>133350</xdr:colOff>
      <xdr:row>82</xdr:row>
      <xdr:rowOff>147673</xdr:rowOff>
    </xdr:to>
    <xdr:cxnSp macro="">
      <xdr:nvCxnSpPr>
        <xdr:cNvPr id="196" name="直線コネクタ 195">
          <a:extLst>
            <a:ext uri="{FF2B5EF4-FFF2-40B4-BE49-F238E27FC236}">
              <a16:creationId xmlns:a16="http://schemas.microsoft.com/office/drawing/2014/main" id="{8BEF288B-349A-4C50-86D1-4E01232E31DB}"/>
            </a:ext>
          </a:extLst>
        </xdr:cNvPr>
        <xdr:cNvCxnSpPr/>
      </xdr:nvCxnSpPr>
      <xdr:spPr>
        <a:xfrm>
          <a:off x="3225800" y="13990831"/>
          <a:ext cx="889000" cy="2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a:extLst>
            <a:ext uri="{FF2B5EF4-FFF2-40B4-BE49-F238E27FC236}">
              <a16:creationId xmlns:a16="http://schemas.microsoft.com/office/drawing/2014/main" id="{8D2B6E34-9D5B-4F2A-AB97-19B565DA401F}"/>
            </a:ext>
          </a:extLst>
        </xdr:cNvPr>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132170</xdr:rowOff>
    </xdr:from>
    <xdr:ext cx="736600" cy="259045"/>
    <xdr:sp macro="" textlink="">
      <xdr:nvSpPr>
        <xdr:cNvPr id="198" name="テキスト ボックス 197">
          <a:extLst>
            <a:ext uri="{FF2B5EF4-FFF2-40B4-BE49-F238E27FC236}">
              <a16:creationId xmlns:a16="http://schemas.microsoft.com/office/drawing/2014/main" id="{808F65C1-443B-468A-B70D-12F56DEE7566}"/>
            </a:ext>
          </a:extLst>
        </xdr:cNvPr>
        <xdr:cNvSpPr txBox="1"/>
      </xdr:nvSpPr>
      <xdr:spPr>
        <a:xfrm>
          <a:off x="3733800" y="1436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144247</xdr:rowOff>
    </xdr:from>
    <xdr:to>
      <xdr:col>15</xdr:col>
      <xdr:colOff>82550</xdr:colOff>
      <xdr:row>81</xdr:row>
      <xdr:rowOff>103381</xdr:rowOff>
    </xdr:to>
    <xdr:cxnSp macro="">
      <xdr:nvCxnSpPr>
        <xdr:cNvPr id="199" name="直線コネクタ 198">
          <a:extLst>
            <a:ext uri="{FF2B5EF4-FFF2-40B4-BE49-F238E27FC236}">
              <a16:creationId xmlns:a16="http://schemas.microsoft.com/office/drawing/2014/main" id="{4F98617D-9B55-4237-8E00-5826C8548FFC}"/>
            </a:ext>
          </a:extLst>
        </xdr:cNvPr>
        <xdr:cNvCxnSpPr/>
      </xdr:nvCxnSpPr>
      <xdr:spPr>
        <a:xfrm>
          <a:off x="2336800" y="13860247"/>
          <a:ext cx="889000" cy="13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a:extLst>
            <a:ext uri="{FF2B5EF4-FFF2-40B4-BE49-F238E27FC236}">
              <a16:creationId xmlns:a16="http://schemas.microsoft.com/office/drawing/2014/main" id="{F1C53D08-2C41-402C-92E3-59310BDC9789}"/>
            </a:ext>
          </a:extLst>
        </xdr:cNvPr>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140902</xdr:rowOff>
    </xdr:from>
    <xdr:ext cx="762000" cy="259045"/>
    <xdr:sp macro="" textlink="">
      <xdr:nvSpPr>
        <xdr:cNvPr id="201" name="テキスト ボックス 200">
          <a:extLst>
            <a:ext uri="{FF2B5EF4-FFF2-40B4-BE49-F238E27FC236}">
              <a16:creationId xmlns:a16="http://schemas.microsoft.com/office/drawing/2014/main" id="{A9FF3246-F8EB-4B0A-A440-C0BDB32FCDC3}"/>
            </a:ext>
          </a:extLst>
        </xdr:cNvPr>
        <xdr:cNvSpPr txBox="1"/>
      </xdr:nvSpPr>
      <xdr:spPr>
        <a:xfrm>
          <a:off x="2844800" y="1419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88768</xdr:rowOff>
    </xdr:from>
    <xdr:to>
      <xdr:col>11</xdr:col>
      <xdr:colOff>31750</xdr:colOff>
      <xdr:row>80</xdr:row>
      <xdr:rowOff>144247</xdr:rowOff>
    </xdr:to>
    <xdr:cxnSp macro="">
      <xdr:nvCxnSpPr>
        <xdr:cNvPr id="202" name="直線コネクタ 201">
          <a:extLst>
            <a:ext uri="{FF2B5EF4-FFF2-40B4-BE49-F238E27FC236}">
              <a16:creationId xmlns:a16="http://schemas.microsoft.com/office/drawing/2014/main" id="{E6441647-9ED8-41F8-9B19-59D0B6642B2A}"/>
            </a:ext>
          </a:extLst>
        </xdr:cNvPr>
        <xdr:cNvCxnSpPr/>
      </xdr:nvCxnSpPr>
      <xdr:spPr>
        <a:xfrm>
          <a:off x="1447800" y="13804768"/>
          <a:ext cx="889000" cy="5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a:extLst>
            <a:ext uri="{FF2B5EF4-FFF2-40B4-BE49-F238E27FC236}">
              <a16:creationId xmlns:a16="http://schemas.microsoft.com/office/drawing/2014/main" id="{EEF1C9F7-5A60-40AD-8950-E748BAA7B3ED}"/>
            </a:ext>
          </a:extLst>
        </xdr:cNvPr>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16673</xdr:rowOff>
    </xdr:from>
    <xdr:ext cx="762000" cy="259045"/>
    <xdr:sp macro="" textlink="">
      <xdr:nvSpPr>
        <xdr:cNvPr id="204" name="テキスト ボックス 203">
          <a:extLst>
            <a:ext uri="{FF2B5EF4-FFF2-40B4-BE49-F238E27FC236}">
              <a16:creationId xmlns:a16="http://schemas.microsoft.com/office/drawing/2014/main" id="{2B647A92-33B5-4B4C-9DD2-472A55732557}"/>
            </a:ext>
          </a:extLst>
        </xdr:cNvPr>
        <xdr:cNvSpPr txBox="1"/>
      </xdr:nvSpPr>
      <xdr:spPr>
        <a:xfrm>
          <a:off x="1955800" y="1407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a:extLst>
            <a:ext uri="{FF2B5EF4-FFF2-40B4-BE49-F238E27FC236}">
              <a16:creationId xmlns:a16="http://schemas.microsoft.com/office/drawing/2014/main" id="{1C794592-D206-4B98-B052-8E2DAD1C310B}"/>
            </a:ext>
          </a:extLst>
        </xdr:cNvPr>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100813</xdr:rowOff>
    </xdr:from>
    <xdr:ext cx="762000" cy="259045"/>
    <xdr:sp macro="" textlink="">
      <xdr:nvSpPr>
        <xdr:cNvPr id="206" name="テキスト ボックス 205">
          <a:extLst>
            <a:ext uri="{FF2B5EF4-FFF2-40B4-BE49-F238E27FC236}">
              <a16:creationId xmlns:a16="http://schemas.microsoft.com/office/drawing/2014/main" id="{978A86F3-4DD9-450C-BE81-D8149E27A319}"/>
            </a:ext>
          </a:extLst>
        </xdr:cNvPr>
        <xdr:cNvSpPr txBox="1"/>
      </xdr:nvSpPr>
      <xdr:spPr>
        <a:xfrm>
          <a:off x="1066800" y="1398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7F5C85A-C3BD-4D5A-A336-4ABC82C7B95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5E3771AE-5AB7-4B3A-899A-FAFEA7AE21E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964DA3F-4AEE-4E2D-AE0D-D90BE14AB377}"/>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7511FD0-5C89-48A3-B136-C0330352356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4358075-94BA-4256-B950-2C000D505B4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165422</xdr:rowOff>
    </xdr:from>
    <xdr:to>
      <xdr:col>23</xdr:col>
      <xdr:colOff>184150</xdr:colOff>
      <xdr:row>83</xdr:row>
      <xdr:rowOff>95572</xdr:rowOff>
    </xdr:to>
    <xdr:sp macro="" textlink="">
      <xdr:nvSpPr>
        <xdr:cNvPr id="212" name="楕円 211">
          <a:extLst>
            <a:ext uri="{FF2B5EF4-FFF2-40B4-BE49-F238E27FC236}">
              <a16:creationId xmlns:a16="http://schemas.microsoft.com/office/drawing/2014/main" id="{6A4C8E20-267C-428B-9F71-CF159786159F}"/>
            </a:ext>
          </a:extLst>
        </xdr:cNvPr>
        <xdr:cNvSpPr/>
      </xdr:nvSpPr>
      <xdr:spPr>
        <a:xfrm>
          <a:off x="4902200" y="1422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10499</xdr:rowOff>
    </xdr:from>
    <xdr:ext cx="762000" cy="259045"/>
    <xdr:sp macro="" textlink="">
      <xdr:nvSpPr>
        <xdr:cNvPr id="213" name="人件費・物件費等の状況該当値テキスト">
          <a:extLst>
            <a:ext uri="{FF2B5EF4-FFF2-40B4-BE49-F238E27FC236}">
              <a16:creationId xmlns:a16="http://schemas.microsoft.com/office/drawing/2014/main" id="{AF38F900-82F8-4D95-B10A-8D1EB11A4530}"/>
            </a:ext>
          </a:extLst>
        </xdr:cNvPr>
        <xdr:cNvSpPr txBox="1"/>
      </xdr:nvSpPr>
      <xdr:spPr>
        <a:xfrm>
          <a:off x="5041900" y="140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96873</xdr:rowOff>
    </xdr:from>
    <xdr:to>
      <xdr:col>19</xdr:col>
      <xdr:colOff>184150</xdr:colOff>
      <xdr:row>83</xdr:row>
      <xdr:rowOff>27023</xdr:rowOff>
    </xdr:to>
    <xdr:sp macro="" textlink="">
      <xdr:nvSpPr>
        <xdr:cNvPr id="214" name="楕円 213">
          <a:extLst>
            <a:ext uri="{FF2B5EF4-FFF2-40B4-BE49-F238E27FC236}">
              <a16:creationId xmlns:a16="http://schemas.microsoft.com/office/drawing/2014/main" id="{9BB8DC3D-5CD6-4061-A9A7-E1D72C0538A2}"/>
            </a:ext>
          </a:extLst>
        </xdr:cNvPr>
        <xdr:cNvSpPr/>
      </xdr:nvSpPr>
      <xdr:spPr>
        <a:xfrm>
          <a:off x="4064000" y="1415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37200</xdr:rowOff>
    </xdr:from>
    <xdr:ext cx="736600" cy="259045"/>
    <xdr:sp macro="" textlink="">
      <xdr:nvSpPr>
        <xdr:cNvPr id="215" name="テキスト ボックス 214">
          <a:extLst>
            <a:ext uri="{FF2B5EF4-FFF2-40B4-BE49-F238E27FC236}">
              <a16:creationId xmlns:a16="http://schemas.microsoft.com/office/drawing/2014/main" id="{EA482636-737D-413E-A647-A1308F8CAB70}"/>
            </a:ext>
          </a:extLst>
        </xdr:cNvPr>
        <xdr:cNvSpPr txBox="1"/>
      </xdr:nvSpPr>
      <xdr:spPr>
        <a:xfrm>
          <a:off x="3733800" y="13924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52581</xdr:rowOff>
    </xdr:from>
    <xdr:to>
      <xdr:col>15</xdr:col>
      <xdr:colOff>133350</xdr:colOff>
      <xdr:row>81</xdr:row>
      <xdr:rowOff>154181</xdr:rowOff>
    </xdr:to>
    <xdr:sp macro="" textlink="">
      <xdr:nvSpPr>
        <xdr:cNvPr id="216" name="楕円 215">
          <a:extLst>
            <a:ext uri="{FF2B5EF4-FFF2-40B4-BE49-F238E27FC236}">
              <a16:creationId xmlns:a16="http://schemas.microsoft.com/office/drawing/2014/main" id="{76EBAD2C-0401-4285-82F7-86773C46B382}"/>
            </a:ext>
          </a:extLst>
        </xdr:cNvPr>
        <xdr:cNvSpPr/>
      </xdr:nvSpPr>
      <xdr:spPr>
        <a:xfrm>
          <a:off x="3175000" y="139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164358</xdr:rowOff>
    </xdr:from>
    <xdr:ext cx="762000" cy="259045"/>
    <xdr:sp macro="" textlink="">
      <xdr:nvSpPr>
        <xdr:cNvPr id="217" name="テキスト ボックス 216">
          <a:extLst>
            <a:ext uri="{FF2B5EF4-FFF2-40B4-BE49-F238E27FC236}">
              <a16:creationId xmlns:a16="http://schemas.microsoft.com/office/drawing/2014/main" id="{AEA8250E-C110-452B-8A54-4490580D1196}"/>
            </a:ext>
          </a:extLst>
        </xdr:cNvPr>
        <xdr:cNvSpPr txBox="1"/>
      </xdr:nvSpPr>
      <xdr:spPr>
        <a:xfrm>
          <a:off x="2844800" y="1370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93447</xdr:rowOff>
    </xdr:from>
    <xdr:to>
      <xdr:col>11</xdr:col>
      <xdr:colOff>82550</xdr:colOff>
      <xdr:row>81</xdr:row>
      <xdr:rowOff>23597</xdr:rowOff>
    </xdr:to>
    <xdr:sp macro="" textlink="">
      <xdr:nvSpPr>
        <xdr:cNvPr id="218" name="楕円 217">
          <a:extLst>
            <a:ext uri="{FF2B5EF4-FFF2-40B4-BE49-F238E27FC236}">
              <a16:creationId xmlns:a16="http://schemas.microsoft.com/office/drawing/2014/main" id="{EC244917-EA7D-4153-A584-9D4810F0AB66}"/>
            </a:ext>
          </a:extLst>
        </xdr:cNvPr>
        <xdr:cNvSpPr/>
      </xdr:nvSpPr>
      <xdr:spPr>
        <a:xfrm>
          <a:off x="2286000" y="138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33774</xdr:rowOff>
    </xdr:from>
    <xdr:ext cx="762000" cy="259045"/>
    <xdr:sp macro="" textlink="">
      <xdr:nvSpPr>
        <xdr:cNvPr id="219" name="テキスト ボックス 218">
          <a:extLst>
            <a:ext uri="{FF2B5EF4-FFF2-40B4-BE49-F238E27FC236}">
              <a16:creationId xmlns:a16="http://schemas.microsoft.com/office/drawing/2014/main" id="{0751CBA1-B553-47BF-A6DA-0E0F2281CC23}"/>
            </a:ext>
          </a:extLst>
        </xdr:cNvPr>
        <xdr:cNvSpPr txBox="1"/>
      </xdr:nvSpPr>
      <xdr:spPr>
        <a:xfrm>
          <a:off x="1955800" y="1357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37968</xdr:rowOff>
    </xdr:from>
    <xdr:to>
      <xdr:col>7</xdr:col>
      <xdr:colOff>31750</xdr:colOff>
      <xdr:row>80</xdr:row>
      <xdr:rowOff>139568</xdr:rowOff>
    </xdr:to>
    <xdr:sp macro="" textlink="">
      <xdr:nvSpPr>
        <xdr:cNvPr id="220" name="楕円 219">
          <a:extLst>
            <a:ext uri="{FF2B5EF4-FFF2-40B4-BE49-F238E27FC236}">
              <a16:creationId xmlns:a16="http://schemas.microsoft.com/office/drawing/2014/main" id="{54F3DFD9-96B9-4BB5-BC24-9B7027AA7515}"/>
            </a:ext>
          </a:extLst>
        </xdr:cNvPr>
        <xdr:cNvSpPr/>
      </xdr:nvSpPr>
      <xdr:spPr>
        <a:xfrm>
          <a:off x="1397000" y="137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149745</xdr:rowOff>
    </xdr:from>
    <xdr:ext cx="762000" cy="259045"/>
    <xdr:sp macro="" textlink="">
      <xdr:nvSpPr>
        <xdr:cNvPr id="221" name="テキスト ボックス 220">
          <a:extLst>
            <a:ext uri="{FF2B5EF4-FFF2-40B4-BE49-F238E27FC236}">
              <a16:creationId xmlns:a16="http://schemas.microsoft.com/office/drawing/2014/main" id="{BC79AD16-72BC-4DA6-AA1B-6D9161463920}"/>
            </a:ext>
          </a:extLst>
        </xdr:cNvPr>
        <xdr:cNvSpPr txBox="1"/>
      </xdr:nvSpPr>
      <xdr:spPr>
        <a:xfrm>
          <a:off x="1066800" y="1352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9E001A59-EBA0-480E-9414-6374C8DC0B8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E27376E7-0EBE-437B-81FA-6E664B9B576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53B530CF-ABF7-4E38-AE50-03C4BE41C2E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864F6DB6-ABB7-4771-8C23-9965B6E84BE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608720A7-58FE-431C-B2DA-6402057E7C6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29B3D97B-6D08-451D-9A14-8EBA0D0345A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17CBC450-B5DE-4EE0-BC79-013250748CC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D8B5908-9D21-4D02-9860-9D754602386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B61CF459-3E35-4714-AC66-1A87622CFB4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2FF5963-DEBA-40A7-894C-FFFF6231CDE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C4345F7E-42E0-48ED-9AA1-F588A57B13B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70FE4944-3359-4CCF-9ECA-F2F4A582E40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769436E7-6DC3-4FA8-AE8B-69EEC28C37D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職員構成が変動したことから、前年度から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ポイント上回って最下位となっており、全国平均と比べても高い水準にある。引き続き適切な給与水準となるよう努めていく。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D43EEA43-58EC-40B0-827F-7D0E4EEF6C8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50C1F205-E73D-4F06-BAEB-ABBD322E538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CA2332A4-4D89-4085-A599-762B13E87207}"/>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1B94219C-E693-4790-8A1E-D211050C7F4A}"/>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1B16ACBA-327A-40CF-B8DF-6E5861B2AE77}"/>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95AE8039-FAD9-4BCB-9C67-0CCF92E154DC}"/>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DC39DF62-3DAA-4E71-9D17-D9418AEC79A3}"/>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A8C54889-CA73-4B89-BEE5-040168D232BD}"/>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6F97AC79-5D57-4B3E-9198-07464FB68CD4}"/>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58E8C4CE-47CF-4197-9505-42CA22558EA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E507C742-E7C9-463B-9A87-B3809E14E8B4}"/>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B934E3F1-9AD2-428D-916A-6CEE82AA38B9}"/>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BFC00E88-FC03-4F49-8D6B-517D84AA167E}"/>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945496AE-51EF-4586-A28D-4488DAA764C5}"/>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751211BC-86E9-483F-9051-3A36227069C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C60DB89B-DAED-4542-9323-DD114A378E48}"/>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6666B8B9-EC2B-4E0F-A5B2-F4DF267F7E6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103414</xdr:rowOff>
    </xdr:to>
    <xdr:cxnSp macro="">
      <xdr:nvCxnSpPr>
        <xdr:cNvPr id="252" name="直線コネクタ 251">
          <a:extLst>
            <a:ext uri="{FF2B5EF4-FFF2-40B4-BE49-F238E27FC236}">
              <a16:creationId xmlns:a16="http://schemas.microsoft.com/office/drawing/2014/main" id="{B191EA9A-D38D-40D7-935F-77C6E35FF54B}"/>
            </a:ext>
          </a:extLst>
        </xdr:cNvPr>
        <xdr:cNvCxnSpPr/>
      </xdr:nvCxnSpPr>
      <xdr:spPr>
        <a:xfrm flipV="1">
          <a:off x="17018000" y="1379492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75491</xdr:rowOff>
    </xdr:from>
    <xdr:ext cx="762000" cy="259045"/>
    <xdr:sp macro="" textlink="">
      <xdr:nvSpPr>
        <xdr:cNvPr id="253" name="給与水準   （国との比較）最小値テキスト">
          <a:extLst>
            <a:ext uri="{FF2B5EF4-FFF2-40B4-BE49-F238E27FC236}">
              <a16:creationId xmlns:a16="http://schemas.microsoft.com/office/drawing/2014/main" id="{EFC4116A-9684-4E5A-812D-E1383C47F81C}"/>
            </a:ext>
          </a:extLst>
        </xdr:cNvPr>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103414</xdr:rowOff>
    </xdr:from>
    <xdr:to>
      <xdr:col>81</xdr:col>
      <xdr:colOff>133350</xdr:colOff>
      <xdr:row>88</xdr:row>
      <xdr:rowOff>103414</xdr:rowOff>
    </xdr:to>
    <xdr:cxnSp macro="">
      <xdr:nvCxnSpPr>
        <xdr:cNvPr id="254" name="直線コネクタ 253">
          <a:extLst>
            <a:ext uri="{FF2B5EF4-FFF2-40B4-BE49-F238E27FC236}">
              <a16:creationId xmlns:a16="http://schemas.microsoft.com/office/drawing/2014/main" id="{3062FC14-63E9-47B1-B79A-201FE61A8905}"/>
            </a:ext>
          </a:extLst>
        </xdr:cNvPr>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7D995A1D-8533-4E8F-B4B0-6482B0111CF9}"/>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77E56B9B-8A73-40CB-976B-9CD49C7A627F}"/>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88</xdr:row>
      <xdr:rowOff>155121</xdr:rowOff>
    </xdr:to>
    <xdr:cxnSp macro="">
      <xdr:nvCxnSpPr>
        <xdr:cNvPr id="257" name="直線コネクタ 256">
          <a:extLst>
            <a:ext uri="{FF2B5EF4-FFF2-40B4-BE49-F238E27FC236}">
              <a16:creationId xmlns:a16="http://schemas.microsoft.com/office/drawing/2014/main" id="{91647367-A1CE-491B-A2EF-FBF8F4A2B355}"/>
            </a:ext>
          </a:extLst>
        </xdr:cNvPr>
        <xdr:cNvCxnSpPr/>
      </xdr:nvCxnSpPr>
      <xdr:spPr>
        <a:xfrm flipV="1">
          <a:off x="16179800" y="1519101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a:extLst>
            <a:ext uri="{FF2B5EF4-FFF2-40B4-BE49-F238E27FC236}">
              <a16:creationId xmlns:a16="http://schemas.microsoft.com/office/drawing/2014/main" id="{2A0879A3-97F7-4631-98E9-C476E2E48339}"/>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9E567EF3-4724-46F8-BA1C-53A9F4058CB1}"/>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89</xdr:row>
      <xdr:rowOff>52614</xdr:rowOff>
    </xdr:to>
    <xdr:cxnSp macro="">
      <xdr:nvCxnSpPr>
        <xdr:cNvPr id="260" name="直線コネクタ 259">
          <a:extLst>
            <a:ext uri="{FF2B5EF4-FFF2-40B4-BE49-F238E27FC236}">
              <a16:creationId xmlns:a16="http://schemas.microsoft.com/office/drawing/2014/main" id="{4EAEFE56-0DD6-4B44-A5FC-51118318AFB5}"/>
            </a:ext>
          </a:extLst>
        </xdr:cNvPr>
        <xdr:cNvCxnSpPr/>
      </xdr:nvCxnSpPr>
      <xdr:spPr>
        <a:xfrm flipV="1">
          <a:off x="15290800" y="152427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1" name="フローチャート: 判断 260">
          <a:extLst>
            <a:ext uri="{FF2B5EF4-FFF2-40B4-BE49-F238E27FC236}">
              <a16:creationId xmlns:a16="http://schemas.microsoft.com/office/drawing/2014/main" id="{C31927D6-9E8D-4EE1-879B-481D0540AF5D}"/>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2" name="テキスト ボックス 261">
          <a:extLst>
            <a:ext uri="{FF2B5EF4-FFF2-40B4-BE49-F238E27FC236}">
              <a16:creationId xmlns:a16="http://schemas.microsoft.com/office/drawing/2014/main" id="{14EB260C-E2A9-4B21-8E9A-270C71EF9C6D}"/>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52614</xdr:rowOff>
    </xdr:to>
    <xdr:cxnSp macro="">
      <xdr:nvCxnSpPr>
        <xdr:cNvPr id="263" name="直線コネクタ 262">
          <a:extLst>
            <a:ext uri="{FF2B5EF4-FFF2-40B4-BE49-F238E27FC236}">
              <a16:creationId xmlns:a16="http://schemas.microsoft.com/office/drawing/2014/main" id="{6B784BCA-4641-4744-B1B6-662F5588A057}"/>
            </a:ext>
          </a:extLst>
        </xdr:cNvPr>
        <xdr:cNvCxnSpPr/>
      </xdr:nvCxnSpPr>
      <xdr:spPr>
        <a:xfrm>
          <a:off x="14401800" y="152771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4" name="フローチャート: 判断 263">
          <a:extLst>
            <a:ext uri="{FF2B5EF4-FFF2-40B4-BE49-F238E27FC236}">
              <a16:creationId xmlns:a16="http://schemas.microsoft.com/office/drawing/2014/main" id="{297B09CA-0B6B-4252-96CC-D6FFFFA10D9C}"/>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5" name="テキスト ボックス 264">
          <a:extLst>
            <a:ext uri="{FF2B5EF4-FFF2-40B4-BE49-F238E27FC236}">
              <a16:creationId xmlns:a16="http://schemas.microsoft.com/office/drawing/2014/main" id="{3271650F-0EFD-4B1C-AA9F-6C10F3BD1679}"/>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18143</xdr:rowOff>
    </xdr:to>
    <xdr:cxnSp macro="">
      <xdr:nvCxnSpPr>
        <xdr:cNvPr id="266" name="直線コネクタ 265">
          <a:extLst>
            <a:ext uri="{FF2B5EF4-FFF2-40B4-BE49-F238E27FC236}">
              <a16:creationId xmlns:a16="http://schemas.microsoft.com/office/drawing/2014/main" id="{C35658DD-ABE2-4B3B-893B-9AEBAC0FA974}"/>
            </a:ext>
          </a:extLst>
        </xdr:cNvPr>
        <xdr:cNvCxnSpPr/>
      </xdr:nvCxnSpPr>
      <xdr:spPr>
        <a:xfrm>
          <a:off x="13512800" y="152427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C76CFEEC-76B3-4B01-9312-4287904CCEB3}"/>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C8943EAE-E5EA-4DBF-8880-EA015DD06B05}"/>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9" name="フローチャート: 判断 268">
          <a:extLst>
            <a:ext uri="{FF2B5EF4-FFF2-40B4-BE49-F238E27FC236}">
              <a16:creationId xmlns:a16="http://schemas.microsoft.com/office/drawing/2014/main" id="{49675C49-0FC5-43E1-9788-4569931DBF4D}"/>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DCBFB4DE-A62E-42B3-A5E6-BC1462D6EE3F}"/>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2A26F3C-5F68-49E9-9492-A7A3C120218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6DB169B-EBF4-455F-A69D-6755098BEEE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A5A8E17-5A59-4FA8-8158-83B87C67FC4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3FD327E-933E-4C9D-B375-5E66B4CAA42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D6929C4-E20C-4580-AE62-93756A4D741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6" name="楕円 275">
          <a:extLst>
            <a:ext uri="{FF2B5EF4-FFF2-40B4-BE49-F238E27FC236}">
              <a16:creationId xmlns:a16="http://schemas.microsoft.com/office/drawing/2014/main" id="{8E3A75DE-6E41-480B-8B5E-A55E80D06717}"/>
            </a:ext>
          </a:extLst>
        </xdr:cNvPr>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119941</xdr:rowOff>
    </xdr:from>
    <xdr:ext cx="762000" cy="259045"/>
    <xdr:sp macro="" textlink="">
      <xdr:nvSpPr>
        <xdr:cNvPr id="277" name="給与水準   （国との比較）該当値テキスト">
          <a:extLst>
            <a:ext uri="{FF2B5EF4-FFF2-40B4-BE49-F238E27FC236}">
              <a16:creationId xmlns:a16="http://schemas.microsoft.com/office/drawing/2014/main" id="{221FD3D7-1D27-496A-9387-D18A291F6114}"/>
            </a:ext>
          </a:extLst>
        </xdr:cNvPr>
        <xdr:cNvSpPr txBox="1"/>
      </xdr:nvSpPr>
      <xdr:spPr>
        <a:xfrm>
          <a:off x="17106900" y="1503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78" name="楕円 277">
          <a:extLst>
            <a:ext uri="{FF2B5EF4-FFF2-40B4-BE49-F238E27FC236}">
              <a16:creationId xmlns:a16="http://schemas.microsoft.com/office/drawing/2014/main" id="{5350B5F1-9434-46F4-86B9-AEB58841F677}"/>
            </a:ext>
          </a:extLst>
        </xdr:cNvPr>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79" name="テキスト ボックス 278">
          <a:extLst>
            <a:ext uri="{FF2B5EF4-FFF2-40B4-BE49-F238E27FC236}">
              <a16:creationId xmlns:a16="http://schemas.microsoft.com/office/drawing/2014/main" id="{15842DBC-BF7F-4F0F-A35C-091FBCA25D79}"/>
            </a:ext>
          </a:extLst>
        </xdr:cNvPr>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1814</xdr:rowOff>
    </xdr:from>
    <xdr:to>
      <xdr:col>73</xdr:col>
      <xdr:colOff>44450</xdr:colOff>
      <xdr:row>89</xdr:row>
      <xdr:rowOff>103414</xdr:rowOff>
    </xdr:to>
    <xdr:sp macro="" textlink="">
      <xdr:nvSpPr>
        <xdr:cNvPr id="280" name="楕円 279">
          <a:extLst>
            <a:ext uri="{FF2B5EF4-FFF2-40B4-BE49-F238E27FC236}">
              <a16:creationId xmlns:a16="http://schemas.microsoft.com/office/drawing/2014/main" id="{BBA49525-A1E3-46AF-B095-10F85BA480F2}"/>
            </a:ext>
          </a:extLst>
        </xdr:cNvPr>
        <xdr:cNvSpPr/>
      </xdr:nvSpPr>
      <xdr:spPr>
        <a:xfrm>
          <a:off x="15240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88191</xdr:rowOff>
    </xdr:from>
    <xdr:ext cx="762000" cy="259045"/>
    <xdr:sp macro="" textlink="">
      <xdr:nvSpPr>
        <xdr:cNvPr id="281" name="テキスト ボックス 280">
          <a:extLst>
            <a:ext uri="{FF2B5EF4-FFF2-40B4-BE49-F238E27FC236}">
              <a16:creationId xmlns:a16="http://schemas.microsoft.com/office/drawing/2014/main" id="{C0F9CEC2-7E64-4951-975B-9EEFECF823B1}"/>
            </a:ext>
          </a:extLst>
        </xdr:cNvPr>
        <xdr:cNvSpPr txBox="1"/>
      </xdr:nvSpPr>
      <xdr:spPr>
        <a:xfrm>
          <a:off x="14909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2" name="楕円 281">
          <a:extLst>
            <a:ext uri="{FF2B5EF4-FFF2-40B4-BE49-F238E27FC236}">
              <a16:creationId xmlns:a16="http://schemas.microsoft.com/office/drawing/2014/main" id="{E3416EB6-C06C-4018-ABFC-CD9C2E6ACCE6}"/>
            </a:ext>
          </a:extLst>
        </xdr:cNvPr>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3" name="テキスト ボックス 282">
          <a:extLst>
            <a:ext uri="{FF2B5EF4-FFF2-40B4-BE49-F238E27FC236}">
              <a16:creationId xmlns:a16="http://schemas.microsoft.com/office/drawing/2014/main" id="{3ACD9BCD-46C0-4ABE-B7AC-07C8D5044F0F}"/>
            </a:ext>
          </a:extLst>
        </xdr:cNvPr>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4" name="楕円 283">
          <a:extLst>
            <a:ext uri="{FF2B5EF4-FFF2-40B4-BE49-F238E27FC236}">
              <a16:creationId xmlns:a16="http://schemas.microsoft.com/office/drawing/2014/main" id="{49975259-4DFA-440E-A085-CD1E56D66782}"/>
            </a:ext>
          </a:extLst>
        </xdr:cNvPr>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5" name="テキスト ボックス 284">
          <a:extLst>
            <a:ext uri="{FF2B5EF4-FFF2-40B4-BE49-F238E27FC236}">
              <a16:creationId xmlns:a16="http://schemas.microsoft.com/office/drawing/2014/main" id="{CA21AE51-AD71-45BD-9D39-2A8CC7E1BDDD}"/>
            </a:ext>
          </a:extLst>
        </xdr:cNvPr>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244AB159-70E7-4DE0-939D-9616D54EA9A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593312CF-8703-49FE-94D6-B5BC97C06D0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60728A32-35A0-4009-845A-E32F4F4FD82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7E4C650F-FCE9-4CBF-8DC1-E3D6C11FC0B7}"/>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6BF3CD67-DE64-4CDC-B769-5E73C74B10E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C9ACB501-941C-4011-B365-282FB33DEF6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BC2639EE-696A-49DC-858C-C423721DDA5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B05CBF-0F43-4894-A16C-4ECCDB6EA56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FA909D95-5826-4151-A36C-F27C68FCE78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E70E1A08-54C3-41ED-BF8E-3918CB6DD1A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5D9A095B-15CB-459C-ACBD-BA46438A79C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FF086D00-3774-46CB-B5A8-A4DB0DCB937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F84FAE26-F350-4DC5-93CA-85F25953895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令和４年度における人口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人当たり職員数は、業務見直しや業務委託化を図り前年度と比べ２人減となったが、人口が前年度から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人減少したため、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一般職員のうち技能労務職については、委託化を行う等、行政改革の観点から、退職不補充としているため、減となっている。また、定員管理の方針として、行政需要の変化に機動的に応えるため、必要な職員数を数値指標を定めず配置することとしており、今後都市規模が類似する団体を参考にしつつ、適正な職員数を確保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D7435-EAE3-4F3A-95EE-C05CAEFCE46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E9166B16-152D-4183-89A5-FE3807A59CD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82B6472F-1908-41D8-ABBA-284B93C9ECF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CE9913CC-1E50-4C84-B311-645720787F9E}"/>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B0F5ECA-05A4-4EF4-8009-D839FD99719F}"/>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8CCC2381-0CFC-4BB9-838C-DAD3BFA11E6A}"/>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F2B33564-0328-4B4E-B817-2987CAB597D8}"/>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B7A582E-EE68-4F0F-9FF0-CF39573D7025}"/>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C49486B1-4A89-4102-B084-384DE6E2397E}"/>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A3CD274B-22BA-4704-A102-0D0BE2506FBC}"/>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276DCDD-9FBD-4DAE-AB52-51EC218C1103}"/>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FEE10C53-5003-47C1-B774-0C4295880B19}"/>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5B3E9F72-893E-46CB-8A95-1F25F051CC73}"/>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81F8F0D7-6A0D-4993-9631-7C376F11C34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687B9285-6044-4394-880C-64C0AD118C9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228020A2-8FE8-47F3-98CB-215FCC7B82A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5" name="直線コネクタ 314">
          <a:extLst>
            <a:ext uri="{FF2B5EF4-FFF2-40B4-BE49-F238E27FC236}">
              <a16:creationId xmlns:a16="http://schemas.microsoft.com/office/drawing/2014/main" id="{1C7FF6B5-4973-4432-9BD9-CB5CB7137848}"/>
            </a:ext>
          </a:extLst>
        </xdr:cNvPr>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6" name="定員管理の状況最小値テキスト">
          <a:extLst>
            <a:ext uri="{FF2B5EF4-FFF2-40B4-BE49-F238E27FC236}">
              <a16:creationId xmlns:a16="http://schemas.microsoft.com/office/drawing/2014/main" id="{6E504B02-FF62-45E1-BB65-7D1E2C154A63}"/>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7" name="直線コネクタ 316">
          <a:extLst>
            <a:ext uri="{FF2B5EF4-FFF2-40B4-BE49-F238E27FC236}">
              <a16:creationId xmlns:a16="http://schemas.microsoft.com/office/drawing/2014/main" id="{A47A1BEF-6796-45F3-8271-7E67059B3CD8}"/>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8" name="定員管理の状況最大値テキスト">
          <a:extLst>
            <a:ext uri="{FF2B5EF4-FFF2-40B4-BE49-F238E27FC236}">
              <a16:creationId xmlns:a16="http://schemas.microsoft.com/office/drawing/2014/main" id="{40EA1E60-D379-4686-A9AD-6C97A70EC0E5}"/>
            </a:ext>
          </a:extLst>
        </xdr:cNvPr>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9" name="直線コネクタ 318">
          <a:extLst>
            <a:ext uri="{FF2B5EF4-FFF2-40B4-BE49-F238E27FC236}">
              <a16:creationId xmlns:a16="http://schemas.microsoft.com/office/drawing/2014/main" id="{4D9B29E8-40D5-45E7-8866-D559545E4E9D}"/>
            </a:ext>
          </a:extLst>
        </xdr:cNvPr>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92287</xdr:rowOff>
    </xdr:from>
    <xdr:to>
      <xdr:col>81</xdr:col>
      <xdr:colOff>44450</xdr:colOff>
      <xdr:row>59</xdr:row>
      <xdr:rowOff>104352</xdr:rowOff>
    </xdr:to>
    <xdr:cxnSp macro="">
      <xdr:nvCxnSpPr>
        <xdr:cNvPr id="320" name="直線コネクタ 319">
          <a:extLst>
            <a:ext uri="{FF2B5EF4-FFF2-40B4-BE49-F238E27FC236}">
              <a16:creationId xmlns:a16="http://schemas.microsoft.com/office/drawing/2014/main" id="{103C70E1-3C41-435F-88DE-4144141752F8}"/>
            </a:ext>
          </a:extLst>
        </xdr:cNvPr>
        <xdr:cNvCxnSpPr/>
      </xdr:nvCxnSpPr>
      <xdr:spPr>
        <a:xfrm>
          <a:off x="16179800" y="1020783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32614</xdr:rowOff>
    </xdr:from>
    <xdr:ext cx="762000" cy="259045"/>
    <xdr:sp macro="" textlink="">
      <xdr:nvSpPr>
        <xdr:cNvPr id="321" name="定員管理の状況平均値テキスト">
          <a:extLst>
            <a:ext uri="{FF2B5EF4-FFF2-40B4-BE49-F238E27FC236}">
              <a16:creationId xmlns:a16="http://schemas.microsoft.com/office/drawing/2014/main" id="{837D6C37-0494-4BB3-98D3-29A9A196C946}"/>
            </a:ext>
          </a:extLst>
        </xdr:cNvPr>
        <xdr:cNvSpPr txBox="1"/>
      </xdr:nvSpPr>
      <xdr:spPr>
        <a:xfrm>
          <a:off x="17106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2" name="フローチャート: 判断 321">
          <a:extLst>
            <a:ext uri="{FF2B5EF4-FFF2-40B4-BE49-F238E27FC236}">
              <a16:creationId xmlns:a16="http://schemas.microsoft.com/office/drawing/2014/main" id="{E6171230-B9B4-43CC-8C4A-E596C10B345E}"/>
            </a:ext>
          </a:extLst>
        </xdr:cNvPr>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68156</xdr:rowOff>
    </xdr:from>
    <xdr:to>
      <xdr:col>77</xdr:col>
      <xdr:colOff>44450</xdr:colOff>
      <xdr:row>59</xdr:row>
      <xdr:rowOff>92287</xdr:rowOff>
    </xdr:to>
    <xdr:cxnSp macro="">
      <xdr:nvCxnSpPr>
        <xdr:cNvPr id="323" name="直線コネクタ 322">
          <a:extLst>
            <a:ext uri="{FF2B5EF4-FFF2-40B4-BE49-F238E27FC236}">
              <a16:creationId xmlns:a16="http://schemas.microsoft.com/office/drawing/2014/main" id="{F00C11D5-F8BB-40A5-AB20-1515A93E16F4}"/>
            </a:ext>
          </a:extLst>
        </xdr:cNvPr>
        <xdr:cNvCxnSpPr/>
      </xdr:nvCxnSpPr>
      <xdr:spPr>
        <a:xfrm>
          <a:off x="15290800" y="101837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4" name="フローチャート: 判断 323">
          <a:extLst>
            <a:ext uri="{FF2B5EF4-FFF2-40B4-BE49-F238E27FC236}">
              <a16:creationId xmlns:a16="http://schemas.microsoft.com/office/drawing/2014/main" id="{E39848E4-BA85-4AC0-B559-2DD32D1E76C1}"/>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5" name="テキスト ボックス 324">
          <a:extLst>
            <a:ext uri="{FF2B5EF4-FFF2-40B4-BE49-F238E27FC236}">
              <a16:creationId xmlns:a16="http://schemas.microsoft.com/office/drawing/2014/main" id="{BB5B52F3-060B-4652-A710-698E74035E4B}"/>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68156</xdr:rowOff>
    </xdr:from>
    <xdr:to>
      <xdr:col>72</xdr:col>
      <xdr:colOff>203200</xdr:colOff>
      <xdr:row>59</xdr:row>
      <xdr:rowOff>76200</xdr:rowOff>
    </xdr:to>
    <xdr:cxnSp macro="">
      <xdr:nvCxnSpPr>
        <xdr:cNvPr id="326" name="直線コネクタ 325">
          <a:extLst>
            <a:ext uri="{FF2B5EF4-FFF2-40B4-BE49-F238E27FC236}">
              <a16:creationId xmlns:a16="http://schemas.microsoft.com/office/drawing/2014/main" id="{7A37ABDF-0913-4D7D-8363-1516AD4CE1D3}"/>
            </a:ext>
          </a:extLst>
        </xdr:cNvPr>
        <xdr:cNvCxnSpPr/>
      </xdr:nvCxnSpPr>
      <xdr:spPr>
        <a:xfrm flipV="1">
          <a:off x="14401800" y="101837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7" name="フローチャート: 判断 326">
          <a:extLst>
            <a:ext uri="{FF2B5EF4-FFF2-40B4-BE49-F238E27FC236}">
              <a16:creationId xmlns:a16="http://schemas.microsoft.com/office/drawing/2014/main" id="{C2BE85A2-7C94-4AD0-9818-9A033865DDC4}"/>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8" name="テキスト ボックス 327">
          <a:extLst>
            <a:ext uri="{FF2B5EF4-FFF2-40B4-BE49-F238E27FC236}">
              <a16:creationId xmlns:a16="http://schemas.microsoft.com/office/drawing/2014/main" id="{2CBFD599-0683-4A11-B149-EF8EB9C5DF59}"/>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64135</xdr:rowOff>
    </xdr:from>
    <xdr:to>
      <xdr:col>68</xdr:col>
      <xdr:colOff>152400</xdr:colOff>
      <xdr:row>59</xdr:row>
      <xdr:rowOff>76200</xdr:rowOff>
    </xdr:to>
    <xdr:cxnSp macro="">
      <xdr:nvCxnSpPr>
        <xdr:cNvPr id="329" name="直線コネクタ 328">
          <a:extLst>
            <a:ext uri="{FF2B5EF4-FFF2-40B4-BE49-F238E27FC236}">
              <a16:creationId xmlns:a16="http://schemas.microsoft.com/office/drawing/2014/main" id="{66A013D5-8BC4-46B3-9935-8CDCF1CC3F9E}"/>
            </a:ext>
          </a:extLst>
        </xdr:cNvPr>
        <xdr:cNvCxnSpPr/>
      </xdr:nvCxnSpPr>
      <xdr:spPr>
        <a:xfrm>
          <a:off x="13512800" y="101796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30" name="フローチャート: 判断 329">
          <a:extLst>
            <a:ext uri="{FF2B5EF4-FFF2-40B4-BE49-F238E27FC236}">
              <a16:creationId xmlns:a16="http://schemas.microsoft.com/office/drawing/2014/main" id="{7E126D1E-C9B8-4BEF-A3CC-0331E7A492A9}"/>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31" name="テキスト ボックス 330">
          <a:extLst>
            <a:ext uri="{FF2B5EF4-FFF2-40B4-BE49-F238E27FC236}">
              <a16:creationId xmlns:a16="http://schemas.microsoft.com/office/drawing/2014/main" id="{EEA03068-3E94-4049-9C6C-4C6D434B04C4}"/>
            </a:ext>
          </a:extLst>
        </xdr:cNvPr>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2" name="フローチャート: 判断 331">
          <a:extLst>
            <a:ext uri="{FF2B5EF4-FFF2-40B4-BE49-F238E27FC236}">
              <a16:creationId xmlns:a16="http://schemas.microsoft.com/office/drawing/2014/main" id="{D2B36285-ED89-4BDE-A57B-44B67B1D180D}"/>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33" name="テキスト ボックス 332">
          <a:extLst>
            <a:ext uri="{FF2B5EF4-FFF2-40B4-BE49-F238E27FC236}">
              <a16:creationId xmlns:a16="http://schemas.microsoft.com/office/drawing/2014/main" id="{AF3A54AB-09E9-44EF-BB82-1DDAAED5B3A0}"/>
            </a:ext>
          </a:extLst>
        </xdr:cNvPr>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5783C37-86D9-4233-8B17-DD5ACA393E0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572428F-1D18-4607-933E-8E101FF57BE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910F8FC-8759-4268-AEBB-F02E48E6547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736AE54-4B53-470C-AD53-BB028D3552B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B6173F-4E4E-4EEA-AA0C-3E6EDBDA412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53552</xdr:rowOff>
    </xdr:from>
    <xdr:to>
      <xdr:col>81</xdr:col>
      <xdr:colOff>95250</xdr:colOff>
      <xdr:row>59</xdr:row>
      <xdr:rowOff>155152</xdr:rowOff>
    </xdr:to>
    <xdr:sp macro="" textlink="">
      <xdr:nvSpPr>
        <xdr:cNvPr id="339" name="楕円 338">
          <a:extLst>
            <a:ext uri="{FF2B5EF4-FFF2-40B4-BE49-F238E27FC236}">
              <a16:creationId xmlns:a16="http://schemas.microsoft.com/office/drawing/2014/main" id="{2AC1D31A-99F0-4109-8AF2-5B3071C7D1DC}"/>
            </a:ext>
          </a:extLst>
        </xdr:cNvPr>
        <xdr:cNvSpPr/>
      </xdr:nvSpPr>
      <xdr:spPr>
        <a:xfrm>
          <a:off x="169672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70079</xdr:rowOff>
    </xdr:from>
    <xdr:ext cx="762000" cy="259045"/>
    <xdr:sp macro="" textlink="">
      <xdr:nvSpPr>
        <xdr:cNvPr id="340" name="定員管理の状況該当値テキスト">
          <a:extLst>
            <a:ext uri="{FF2B5EF4-FFF2-40B4-BE49-F238E27FC236}">
              <a16:creationId xmlns:a16="http://schemas.microsoft.com/office/drawing/2014/main" id="{B9B0938C-5464-4DF9-A8AF-EB7861347D6F}"/>
            </a:ext>
          </a:extLst>
        </xdr:cNvPr>
        <xdr:cNvSpPr txBox="1"/>
      </xdr:nvSpPr>
      <xdr:spPr>
        <a:xfrm>
          <a:off x="17106900" y="1001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41487</xdr:rowOff>
    </xdr:from>
    <xdr:to>
      <xdr:col>77</xdr:col>
      <xdr:colOff>95250</xdr:colOff>
      <xdr:row>59</xdr:row>
      <xdr:rowOff>143087</xdr:rowOff>
    </xdr:to>
    <xdr:sp macro="" textlink="">
      <xdr:nvSpPr>
        <xdr:cNvPr id="341" name="楕円 340">
          <a:extLst>
            <a:ext uri="{FF2B5EF4-FFF2-40B4-BE49-F238E27FC236}">
              <a16:creationId xmlns:a16="http://schemas.microsoft.com/office/drawing/2014/main" id="{9664B787-396D-421B-B2D5-E60EDA3B27A4}"/>
            </a:ext>
          </a:extLst>
        </xdr:cNvPr>
        <xdr:cNvSpPr/>
      </xdr:nvSpPr>
      <xdr:spPr>
        <a:xfrm>
          <a:off x="16129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153264</xdr:rowOff>
    </xdr:from>
    <xdr:ext cx="736600" cy="259045"/>
    <xdr:sp macro="" textlink="">
      <xdr:nvSpPr>
        <xdr:cNvPr id="342" name="テキスト ボックス 341">
          <a:extLst>
            <a:ext uri="{FF2B5EF4-FFF2-40B4-BE49-F238E27FC236}">
              <a16:creationId xmlns:a16="http://schemas.microsoft.com/office/drawing/2014/main" id="{3297D0D0-839D-43D2-8610-3F32A35555C9}"/>
            </a:ext>
          </a:extLst>
        </xdr:cNvPr>
        <xdr:cNvSpPr txBox="1"/>
      </xdr:nvSpPr>
      <xdr:spPr>
        <a:xfrm>
          <a:off x="15798800" y="992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17356</xdr:rowOff>
    </xdr:from>
    <xdr:to>
      <xdr:col>73</xdr:col>
      <xdr:colOff>44450</xdr:colOff>
      <xdr:row>59</xdr:row>
      <xdr:rowOff>118956</xdr:rowOff>
    </xdr:to>
    <xdr:sp macro="" textlink="">
      <xdr:nvSpPr>
        <xdr:cNvPr id="343" name="楕円 342">
          <a:extLst>
            <a:ext uri="{FF2B5EF4-FFF2-40B4-BE49-F238E27FC236}">
              <a16:creationId xmlns:a16="http://schemas.microsoft.com/office/drawing/2014/main" id="{DEC463C8-7BC6-40DB-A200-39EB6FAA8BB4}"/>
            </a:ext>
          </a:extLst>
        </xdr:cNvPr>
        <xdr:cNvSpPr/>
      </xdr:nvSpPr>
      <xdr:spPr>
        <a:xfrm>
          <a:off x="15240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129133</xdr:rowOff>
    </xdr:from>
    <xdr:ext cx="762000" cy="259045"/>
    <xdr:sp macro="" textlink="">
      <xdr:nvSpPr>
        <xdr:cNvPr id="344" name="テキスト ボックス 343">
          <a:extLst>
            <a:ext uri="{FF2B5EF4-FFF2-40B4-BE49-F238E27FC236}">
              <a16:creationId xmlns:a16="http://schemas.microsoft.com/office/drawing/2014/main" id="{B9EA5B60-8CD5-4023-9040-50F98E305386}"/>
            </a:ext>
          </a:extLst>
        </xdr:cNvPr>
        <xdr:cNvSpPr txBox="1"/>
      </xdr:nvSpPr>
      <xdr:spPr>
        <a:xfrm>
          <a:off x="14909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25400</xdr:rowOff>
    </xdr:from>
    <xdr:to>
      <xdr:col>68</xdr:col>
      <xdr:colOff>203200</xdr:colOff>
      <xdr:row>59</xdr:row>
      <xdr:rowOff>127000</xdr:rowOff>
    </xdr:to>
    <xdr:sp macro="" textlink="">
      <xdr:nvSpPr>
        <xdr:cNvPr id="345" name="楕円 344">
          <a:extLst>
            <a:ext uri="{FF2B5EF4-FFF2-40B4-BE49-F238E27FC236}">
              <a16:creationId xmlns:a16="http://schemas.microsoft.com/office/drawing/2014/main" id="{82A3B86D-6AFD-4263-9BD7-37FBB47BC5CC}"/>
            </a:ext>
          </a:extLst>
        </xdr:cNvPr>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137177</xdr:rowOff>
    </xdr:from>
    <xdr:ext cx="762000" cy="259045"/>
    <xdr:sp macro="" textlink="">
      <xdr:nvSpPr>
        <xdr:cNvPr id="346" name="テキスト ボックス 345">
          <a:extLst>
            <a:ext uri="{FF2B5EF4-FFF2-40B4-BE49-F238E27FC236}">
              <a16:creationId xmlns:a16="http://schemas.microsoft.com/office/drawing/2014/main" id="{DA3FF935-44DE-4315-BA6E-51640DC37656}"/>
            </a:ext>
          </a:extLst>
        </xdr:cNvPr>
        <xdr:cNvSpPr txBox="1"/>
      </xdr:nvSpPr>
      <xdr:spPr>
        <a:xfrm>
          <a:off x="14020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13335</xdr:rowOff>
    </xdr:from>
    <xdr:to>
      <xdr:col>64</xdr:col>
      <xdr:colOff>152400</xdr:colOff>
      <xdr:row>59</xdr:row>
      <xdr:rowOff>114935</xdr:rowOff>
    </xdr:to>
    <xdr:sp macro="" textlink="">
      <xdr:nvSpPr>
        <xdr:cNvPr id="347" name="楕円 346">
          <a:extLst>
            <a:ext uri="{FF2B5EF4-FFF2-40B4-BE49-F238E27FC236}">
              <a16:creationId xmlns:a16="http://schemas.microsoft.com/office/drawing/2014/main" id="{85D10625-24AE-42F4-90C7-61FBA6A50C94}"/>
            </a:ext>
          </a:extLst>
        </xdr:cNvPr>
        <xdr:cNvSpPr/>
      </xdr:nvSpPr>
      <xdr:spPr>
        <a:xfrm>
          <a:off x="13462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125112</xdr:rowOff>
    </xdr:from>
    <xdr:ext cx="762000" cy="259045"/>
    <xdr:sp macro="" textlink="">
      <xdr:nvSpPr>
        <xdr:cNvPr id="348" name="テキスト ボックス 347">
          <a:extLst>
            <a:ext uri="{FF2B5EF4-FFF2-40B4-BE49-F238E27FC236}">
              <a16:creationId xmlns:a16="http://schemas.microsoft.com/office/drawing/2014/main" id="{3AE057E4-19A0-4F90-8718-D99B385E326E}"/>
            </a:ext>
          </a:extLst>
        </xdr:cNvPr>
        <xdr:cNvSpPr txBox="1"/>
      </xdr:nvSpPr>
      <xdr:spPr>
        <a:xfrm>
          <a:off x="13131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1EFF3E67-9C4E-49A1-B51C-A4E2B4F86C9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125B1587-6A74-4954-B0EA-7D5D39660C2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BFE927A8-9822-45A1-9A8D-F0E95D9CF5E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8CAAFE47-E895-4DF8-AEA1-6F45A619B96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7CB2EEE5-5E69-49FC-A8D4-5C96F597B26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3373F133-A016-4F3F-A29E-2E19DE4D3F3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C53C643F-FCD7-4E32-9A6D-353BBAFCD24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A14A546D-7052-45BA-8BCE-28DAD2F2842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705EC473-719B-4834-BD3E-E9A6062CF48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901936FA-B2DF-4DE0-852B-F1604A5F0AA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F48725A-5B90-486D-99A2-1BCEE397C44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42DB7AC2-2A81-4786-9029-94C4FC922D2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A31D5800-D403-4CC6-8DFB-861CAA791F6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４年度は、算定式の分子において、公債費が減となった一方で、普通交付税再算定により標準財政規模が減となったことで分母も減となった。減少率が同程度であったことから、単年度では前年度と同ポイントであったが、３ヶ年平均をとったところ、令和元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％が除かれることから、結果的に前年度から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今後も市債残高の状況を引き続き注視し、計画的な財政運営に努める。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A8ACF06B-F638-4246-8BEB-5ED6BADF4BC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11ACA4AE-B0BE-4704-B216-38C4514BE04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93CCA0FE-7AB0-4035-8E0C-49B02A90147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1538FF7D-B0B5-4EB6-AB66-09B8E953AD2D}"/>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F24670AF-A840-4F25-AA2A-A5505A6A4FC2}"/>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E3314BCA-1565-44F4-A02E-1162AFB2DC53}"/>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7FC06CB6-7A37-4504-A59A-74DB3E1ECEEB}"/>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6DFA4561-73B4-41FD-B96A-0A541CD0B9FD}"/>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A2916C8D-1BA8-48C5-931A-AF242AE92855}"/>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251CDE21-D06D-4E30-BE80-738044CF0B5F}"/>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5E50E83A-BED4-4B2C-8306-9396F0D16ACC}"/>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C04DD11B-6753-46AC-B435-C8C2B78D426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C381D287-0FBA-4D8D-8F48-EFE4426B1CE7}"/>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4E01D4DE-544A-403E-8430-FE6521FF4CAB}"/>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9BC407F4-64BA-4A65-A35D-F782AF8EAB4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340AFBD8-BEC7-416F-B685-340983BF45E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8" name="直線コネクタ 377">
          <a:extLst>
            <a:ext uri="{FF2B5EF4-FFF2-40B4-BE49-F238E27FC236}">
              <a16:creationId xmlns:a16="http://schemas.microsoft.com/office/drawing/2014/main" id="{791EAC70-2DE4-4578-90DD-4686AFBF0611}"/>
            </a:ext>
          </a:extLst>
        </xdr:cNvPr>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9" name="公債費負担の状況最小値テキスト">
          <a:extLst>
            <a:ext uri="{FF2B5EF4-FFF2-40B4-BE49-F238E27FC236}">
              <a16:creationId xmlns:a16="http://schemas.microsoft.com/office/drawing/2014/main" id="{3F6EB910-82BD-43AB-8B83-E55D015C47A3}"/>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80" name="直線コネクタ 379">
          <a:extLst>
            <a:ext uri="{FF2B5EF4-FFF2-40B4-BE49-F238E27FC236}">
              <a16:creationId xmlns:a16="http://schemas.microsoft.com/office/drawing/2014/main" id="{C7116D2B-37EE-4FFF-AF7D-8462823D1F98}"/>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2010D311-E2BE-4138-9DA6-C573B18CE058}"/>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513AC409-4318-46E8-AB26-15F12D0A51E6}"/>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1512</xdr:rowOff>
    </xdr:from>
    <xdr:to>
      <xdr:col>81</xdr:col>
      <xdr:colOff>44450</xdr:colOff>
      <xdr:row>41</xdr:row>
      <xdr:rowOff>13002</xdr:rowOff>
    </xdr:to>
    <xdr:cxnSp macro="">
      <xdr:nvCxnSpPr>
        <xdr:cNvPr id="383" name="直線コネクタ 382">
          <a:extLst>
            <a:ext uri="{FF2B5EF4-FFF2-40B4-BE49-F238E27FC236}">
              <a16:creationId xmlns:a16="http://schemas.microsoft.com/office/drawing/2014/main" id="{9A813A8A-3B58-4FF5-8561-73F5A8F5B1E6}"/>
            </a:ext>
          </a:extLst>
        </xdr:cNvPr>
        <xdr:cNvCxnSpPr/>
      </xdr:nvCxnSpPr>
      <xdr:spPr>
        <a:xfrm flipV="1">
          <a:off x="16179800" y="70309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35275</xdr:rowOff>
    </xdr:from>
    <xdr:ext cx="762000" cy="259045"/>
    <xdr:sp macro="" textlink="">
      <xdr:nvSpPr>
        <xdr:cNvPr id="384" name="公債費負担の状況平均値テキスト">
          <a:extLst>
            <a:ext uri="{FF2B5EF4-FFF2-40B4-BE49-F238E27FC236}">
              <a16:creationId xmlns:a16="http://schemas.microsoft.com/office/drawing/2014/main" id="{9C230E53-6E3E-4DCC-A598-1892877A3B5D}"/>
            </a:ext>
          </a:extLst>
        </xdr:cNvPr>
        <xdr:cNvSpPr txBox="1"/>
      </xdr:nvSpPr>
      <xdr:spPr>
        <a:xfrm>
          <a:off x="17106900" y="672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5" name="フローチャート: 判断 384">
          <a:extLst>
            <a:ext uri="{FF2B5EF4-FFF2-40B4-BE49-F238E27FC236}">
              <a16:creationId xmlns:a16="http://schemas.microsoft.com/office/drawing/2014/main" id="{8612F48E-9F65-424C-81B4-EF8A42A1AAF3}"/>
            </a:ext>
          </a:extLst>
        </xdr:cNvPr>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13002</xdr:rowOff>
    </xdr:from>
    <xdr:to>
      <xdr:col>77</xdr:col>
      <xdr:colOff>44450</xdr:colOff>
      <xdr:row>41</xdr:row>
      <xdr:rowOff>13002</xdr:rowOff>
    </xdr:to>
    <xdr:cxnSp macro="">
      <xdr:nvCxnSpPr>
        <xdr:cNvPr id="386" name="直線コネクタ 385">
          <a:extLst>
            <a:ext uri="{FF2B5EF4-FFF2-40B4-BE49-F238E27FC236}">
              <a16:creationId xmlns:a16="http://schemas.microsoft.com/office/drawing/2014/main" id="{D658FF5F-CB68-48F2-8735-B44E23D957A3}"/>
            </a:ext>
          </a:extLst>
        </xdr:cNvPr>
        <xdr:cNvCxnSpPr/>
      </xdr:nvCxnSpPr>
      <xdr:spPr>
        <a:xfrm>
          <a:off x="15290800" y="704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a:extLst>
            <a:ext uri="{FF2B5EF4-FFF2-40B4-BE49-F238E27FC236}">
              <a16:creationId xmlns:a16="http://schemas.microsoft.com/office/drawing/2014/main" id="{E0543799-DC24-4FAF-A18E-76395FDFA08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8" name="テキスト ボックス 387">
          <a:extLst>
            <a:ext uri="{FF2B5EF4-FFF2-40B4-BE49-F238E27FC236}">
              <a16:creationId xmlns:a16="http://schemas.microsoft.com/office/drawing/2014/main" id="{2CDE2061-C555-4CC0-8549-41E3546EE49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13002</xdr:rowOff>
    </xdr:from>
    <xdr:to>
      <xdr:col>72</xdr:col>
      <xdr:colOff>203200</xdr:colOff>
      <xdr:row>41</xdr:row>
      <xdr:rowOff>13002</xdr:rowOff>
    </xdr:to>
    <xdr:cxnSp macro="">
      <xdr:nvCxnSpPr>
        <xdr:cNvPr id="389" name="直線コネクタ 388">
          <a:extLst>
            <a:ext uri="{FF2B5EF4-FFF2-40B4-BE49-F238E27FC236}">
              <a16:creationId xmlns:a16="http://schemas.microsoft.com/office/drawing/2014/main" id="{539ADB2F-9818-474C-B463-FE52D4384BBF}"/>
            </a:ext>
          </a:extLst>
        </xdr:cNvPr>
        <xdr:cNvCxnSpPr/>
      </xdr:nvCxnSpPr>
      <xdr:spPr>
        <a:xfrm>
          <a:off x="14401800" y="704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a:extLst>
            <a:ext uri="{FF2B5EF4-FFF2-40B4-BE49-F238E27FC236}">
              <a16:creationId xmlns:a16="http://schemas.microsoft.com/office/drawing/2014/main" id="{04DA3330-EA92-4325-9073-F0E430E2ED2E}"/>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a:extLst>
            <a:ext uri="{FF2B5EF4-FFF2-40B4-BE49-F238E27FC236}">
              <a16:creationId xmlns:a16="http://schemas.microsoft.com/office/drawing/2014/main" id="{F76464FB-7CC4-4E1A-A841-4BEC36DA52C6}"/>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149981</xdr:rowOff>
    </xdr:from>
    <xdr:to>
      <xdr:col>68</xdr:col>
      <xdr:colOff>152400</xdr:colOff>
      <xdr:row>41</xdr:row>
      <xdr:rowOff>13002</xdr:rowOff>
    </xdr:to>
    <xdr:cxnSp macro="">
      <xdr:nvCxnSpPr>
        <xdr:cNvPr id="392" name="直線コネクタ 391">
          <a:extLst>
            <a:ext uri="{FF2B5EF4-FFF2-40B4-BE49-F238E27FC236}">
              <a16:creationId xmlns:a16="http://schemas.microsoft.com/office/drawing/2014/main" id="{82A67EA4-F47B-496D-B24B-B9C36C860DC6}"/>
            </a:ext>
          </a:extLst>
        </xdr:cNvPr>
        <xdr:cNvCxnSpPr/>
      </xdr:nvCxnSpPr>
      <xdr:spPr>
        <a:xfrm>
          <a:off x="13512800" y="700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a:extLst>
            <a:ext uri="{FF2B5EF4-FFF2-40B4-BE49-F238E27FC236}">
              <a16:creationId xmlns:a16="http://schemas.microsoft.com/office/drawing/2014/main" id="{52B89E07-78DF-48DA-8C30-51A4F11FC3F3}"/>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a:extLst>
            <a:ext uri="{FF2B5EF4-FFF2-40B4-BE49-F238E27FC236}">
              <a16:creationId xmlns:a16="http://schemas.microsoft.com/office/drawing/2014/main" id="{1B8A0482-CA07-49A9-B468-AD9B08749E6A}"/>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5" name="フローチャート: 判断 394">
          <a:extLst>
            <a:ext uri="{FF2B5EF4-FFF2-40B4-BE49-F238E27FC236}">
              <a16:creationId xmlns:a16="http://schemas.microsoft.com/office/drawing/2014/main" id="{16ED0B87-097D-46FF-9B5B-960931817B41}"/>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396" name="テキスト ボックス 395">
          <a:extLst>
            <a:ext uri="{FF2B5EF4-FFF2-40B4-BE49-F238E27FC236}">
              <a16:creationId xmlns:a16="http://schemas.microsoft.com/office/drawing/2014/main" id="{68EA69CC-1060-470E-93A1-888A7369AF52}"/>
            </a:ext>
          </a:extLst>
        </xdr:cNvPr>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9525DAF-39FC-441F-A31A-3DE1AE0AFAA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279C33A-E1BE-452B-99CC-6E1D35256AA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2CAB249-5E5E-43A9-857E-F170AB4D709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E4E82F12-5B3E-4A34-9EF2-79991373353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B7D11EA9-A25D-4424-AAB9-D4F199664EE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122162</xdr:rowOff>
    </xdr:from>
    <xdr:to>
      <xdr:col>81</xdr:col>
      <xdr:colOff>95250</xdr:colOff>
      <xdr:row>41</xdr:row>
      <xdr:rowOff>52312</xdr:rowOff>
    </xdr:to>
    <xdr:sp macro="" textlink="">
      <xdr:nvSpPr>
        <xdr:cNvPr id="402" name="楕円 401">
          <a:extLst>
            <a:ext uri="{FF2B5EF4-FFF2-40B4-BE49-F238E27FC236}">
              <a16:creationId xmlns:a16="http://schemas.microsoft.com/office/drawing/2014/main" id="{01C9D7F6-8969-4E63-BE29-4A1E867B1E80}"/>
            </a:ext>
          </a:extLst>
        </xdr:cNvPr>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94239</xdr:rowOff>
    </xdr:from>
    <xdr:ext cx="762000" cy="259045"/>
    <xdr:sp macro="" textlink="">
      <xdr:nvSpPr>
        <xdr:cNvPr id="403" name="公債費負担の状況該当値テキスト">
          <a:extLst>
            <a:ext uri="{FF2B5EF4-FFF2-40B4-BE49-F238E27FC236}">
              <a16:creationId xmlns:a16="http://schemas.microsoft.com/office/drawing/2014/main" id="{B5DDEA6F-8C97-4E39-83B9-0B3A8C6645A2}"/>
            </a:ext>
          </a:extLst>
        </xdr:cNvPr>
        <xdr:cNvSpPr txBox="1"/>
      </xdr:nvSpPr>
      <xdr:spPr>
        <a:xfrm>
          <a:off x="17106900" y="6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133652</xdr:rowOff>
    </xdr:from>
    <xdr:to>
      <xdr:col>77</xdr:col>
      <xdr:colOff>95250</xdr:colOff>
      <xdr:row>41</xdr:row>
      <xdr:rowOff>63802</xdr:rowOff>
    </xdr:to>
    <xdr:sp macro="" textlink="">
      <xdr:nvSpPr>
        <xdr:cNvPr id="404" name="楕円 403">
          <a:extLst>
            <a:ext uri="{FF2B5EF4-FFF2-40B4-BE49-F238E27FC236}">
              <a16:creationId xmlns:a16="http://schemas.microsoft.com/office/drawing/2014/main" id="{91F9B970-697C-4106-B9BB-3449C96FDEA6}"/>
            </a:ext>
          </a:extLst>
        </xdr:cNvPr>
        <xdr:cNvSpPr/>
      </xdr:nvSpPr>
      <xdr:spPr>
        <a:xfrm>
          <a:off x="16129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405" name="テキスト ボックス 404">
          <a:extLst>
            <a:ext uri="{FF2B5EF4-FFF2-40B4-BE49-F238E27FC236}">
              <a16:creationId xmlns:a16="http://schemas.microsoft.com/office/drawing/2014/main" id="{EAED4C0B-9488-48ED-B0AA-C96412CDDF27}"/>
            </a:ext>
          </a:extLst>
        </xdr:cNvPr>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06" name="楕円 405">
          <a:extLst>
            <a:ext uri="{FF2B5EF4-FFF2-40B4-BE49-F238E27FC236}">
              <a16:creationId xmlns:a16="http://schemas.microsoft.com/office/drawing/2014/main" id="{D9B79F7D-DED1-483A-849D-72DB6B83A6E0}"/>
            </a:ext>
          </a:extLst>
        </xdr:cNvPr>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407" name="テキスト ボックス 406">
          <a:extLst>
            <a:ext uri="{FF2B5EF4-FFF2-40B4-BE49-F238E27FC236}">
              <a16:creationId xmlns:a16="http://schemas.microsoft.com/office/drawing/2014/main" id="{F934B381-1DF1-4349-9211-55B39285EA1E}"/>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08" name="楕円 407">
          <a:extLst>
            <a:ext uri="{FF2B5EF4-FFF2-40B4-BE49-F238E27FC236}">
              <a16:creationId xmlns:a16="http://schemas.microsoft.com/office/drawing/2014/main" id="{A9AE0ADD-9FCD-47F0-B192-630DCB208B3E}"/>
            </a:ext>
          </a:extLst>
        </xdr:cNvPr>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9" name="テキスト ボックス 408">
          <a:extLst>
            <a:ext uri="{FF2B5EF4-FFF2-40B4-BE49-F238E27FC236}">
              <a16:creationId xmlns:a16="http://schemas.microsoft.com/office/drawing/2014/main" id="{65B66352-BF9D-4C41-B8E5-6F8FF074BAE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99181</xdr:rowOff>
    </xdr:from>
    <xdr:to>
      <xdr:col>64</xdr:col>
      <xdr:colOff>152400</xdr:colOff>
      <xdr:row>41</xdr:row>
      <xdr:rowOff>29331</xdr:rowOff>
    </xdr:to>
    <xdr:sp macro="" textlink="">
      <xdr:nvSpPr>
        <xdr:cNvPr id="410" name="楕円 409">
          <a:extLst>
            <a:ext uri="{FF2B5EF4-FFF2-40B4-BE49-F238E27FC236}">
              <a16:creationId xmlns:a16="http://schemas.microsoft.com/office/drawing/2014/main" id="{A5C3F09E-4DB9-4638-870D-27F5B3DDEE96}"/>
            </a:ext>
          </a:extLst>
        </xdr:cNvPr>
        <xdr:cNvSpPr/>
      </xdr:nvSpPr>
      <xdr:spPr>
        <a:xfrm>
          <a:off x="13462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14108</xdr:rowOff>
    </xdr:from>
    <xdr:ext cx="762000" cy="259045"/>
    <xdr:sp macro="" textlink="">
      <xdr:nvSpPr>
        <xdr:cNvPr id="411" name="テキスト ボックス 410">
          <a:extLst>
            <a:ext uri="{FF2B5EF4-FFF2-40B4-BE49-F238E27FC236}">
              <a16:creationId xmlns:a16="http://schemas.microsoft.com/office/drawing/2014/main" id="{34F6F5C4-139D-44DB-A288-478AE92AEE28}"/>
            </a:ext>
          </a:extLst>
        </xdr:cNvPr>
        <xdr:cNvSpPr txBox="1"/>
      </xdr:nvSpPr>
      <xdr:spPr>
        <a:xfrm>
          <a:off x="13131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1FDE9B78-FB25-4682-92E7-5841FB53372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5A7CC745-EF02-4E76-8DE2-EA9366A15AB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AC593DDC-9010-498D-A4E8-CC32D5786AC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8946DFE7-FCA9-471E-9786-78D093612C1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A55CEF4A-FCAF-4713-94E7-D239539F2A2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654536E3-D755-42C8-AE4E-0640442B466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1ABF6D46-0D6E-4DC6-9B2E-D8561EA1508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C4C8843F-5679-47AE-8F62-1A4B101DDA0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35FA8848-3073-41C4-B6E1-F6D450FF0F8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1B59B496-7380-409D-9BA3-2A453E4640A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2F1F855C-9FC8-48F2-8ABF-298F37AD4B1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B53004E-5644-43B2-A806-572A8C2D757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653B574-1A82-43DC-9047-34571DA4D74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令和４年度は、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を構成する各項目のうち、将来負担額が地方債残高の増により増となった一方で、将来負担額から控除する充当可能財源である基金において、ふるさと応援基金が大幅な増となったことに加え、地方債残高に係る基準財政需要額算入込額も増となり、分子全体では差し引き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億円の増に収まった。一方で、分母においては標準財政規模の減などにより約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億円の減となった結果、</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になり令和３年度から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426B5195-8CB1-48C6-88ED-3598E7F4C87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2674476E-D353-4CBC-9938-55E73DF73FA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30BAEE9A-0307-45F6-9828-3EE3BAEC47C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2F587EBF-091B-4E90-A19A-4488559F1BB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F9D80883-2A3B-4B8E-B9FF-4111BC45EA2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54A56406-5A06-4C55-892F-74863E29F01D}"/>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2EC7B591-FEE1-4E58-B685-08D23E8D0ADF}"/>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3859C5F0-9E01-4832-9A42-36C522F2EC56}"/>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A5158058-6A9D-4F08-914D-A56D88A3C729}"/>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9924D2BA-0068-43E9-B7BD-3054DD5DDC88}"/>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CFE56525-3529-45AC-9C4F-EDB8432EC363}"/>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62C417F-DDF0-4334-A9AB-D3AE300B96D1}"/>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DFBF4139-BEFE-4822-9A25-5C991E30B329}"/>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9CDD4EAF-AA39-4E01-A3E4-55A0A084821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34E5A944-B07F-4B31-B75F-C338FC12F6C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40" name="直線コネクタ 439">
          <a:extLst>
            <a:ext uri="{FF2B5EF4-FFF2-40B4-BE49-F238E27FC236}">
              <a16:creationId xmlns:a16="http://schemas.microsoft.com/office/drawing/2014/main" id="{2D6778C1-0EA6-47E0-9A0F-F5BC64D348A5}"/>
            </a:ext>
          </a:extLst>
        </xdr:cNvPr>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41" name="将来負担の状況最小値テキスト">
          <a:extLst>
            <a:ext uri="{FF2B5EF4-FFF2-40B4-BE49-F238E27FC236}">
              <a16:creationId xmlns:a16="http://schemas.microsoft.com/office/drawing/2014/main" id="{AC4FEA91-917C-49D5-972B-18CF7779CCBE}"/>
            </a:ext>
          </a:extLst>
        </xdr:cNvPr>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2" name="直線コネクタ 441">
          <a:extLst>
            <a:ext uri="{FF2B5EF4-FFF2-40B4-BE49-F238E27FC236}">
              <a16:creationId xmlns:a16="http://schemas.microsoft.com/office/drawing/2014/main" id="{4D133AEC-DE03-4BCE-8DF3-9CF726408E27}"/>
            </a:ext>
          </a:extLst>
        </xdr:cNvPr>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AC868770-3A17-4D8C-93CB-89EC08A2F681}"/>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D0EF5DA8-587B-4B3B-97F6-80F6F930940B}"/>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53763</xdr:rowOff>
    </xdr:from>
    <xdr:to>
      <xdr:col>81</xdr:col>
      <xdr:colOff>44450</xdr:colOff>
      <xdr:row>16</xdr:row>
      <xdr:rowOff>65828</xdr:rowOff>
    </xdr:to>
    <xdr:cxnSp macro="">
      <xdr:nvCxnSpPr>
        <xdr:cNvPr id="445" name="直線コネクタ 444">
          <a:extLst>
            <a:ext uri="{FF2B5EF4-FFF2-40B4-BE49-F238E27FC236}">
              <a16:creationId xmlns:a16="http://schemas.microsoft.com/office/drawing/2014/main" id="{73FC3419-A208-4AF9-9B01-8E2014155C5B}"/>
            </a:ext>
          </a:extLst>
        </xdr:cNvPr>
        <xdr:cNvCxnSpPr/>
      </xdr:nvCxnSpPr>
      <xdr:spPr>
        <a:xfrm>
          <a:off x="16179800" y="279696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155275</xdr:rowOff>
    </xdr:from>
    <xdr:ext cx="762000" cy="259045"/>
    <xdr:sp macro="" textlink="">
      <xdr:nvSpPr>
        <xdr:cNvPr id="446" name="将来負担の状況平均値テキスト">
          <a:extLst>
            <a:ext uri="{FF2B5EF4-FFF2-40B4-BE49-F238E27FC236}">
              <a16:creationId xmlns:a16="http://schemas.microsoft.com/office/drawing/2014/main" id="{30FDF1BC-070C-43A8-B214-3A16E6B054CE}"/>
            </a:ext>
          </a:extLst>
        </xdr:cNvPr>
        <xdr:cNvSpPr txBox="1"/>
      </xdr:nvSpPr>
      <xdr:spPr>
        <a:xfrm>
          <a:off x="17106900" y="2384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7" name="フローチャート: 判断 446">
          <a:extLst>
            <a:ext uri="{FF2B5EF4-FFF2-40B4-BE49-F238E27FC236}">
              <a16:creationId xmlns:a16="http://schemas.microsoft.com/office/drawing/2014/main" id="{3E9E0DD8-8C0A-4122-969B-BE35552B2210}"/>
            </a:ext>
          </a:extLst>
        </xdr:cNvPr>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53763</xdr:rowOff>
    </xdr:from>
    <xdr:to>
      <xdr:col>77</xdr:col>
      <xdr:colOff>44450</xdr:colOff>
      <xdr:row>17</xdr:row>
      <xdr:rowOff>73342</xdr:rowOff>
    </xdr:to>
    <xdr:cxnSp macro="">
      <xdr:nvCxnSpPr>
        <xdr:cNvPr id="448" name="直線コネクタ 447">
          <a:extLst>
            <a:ext uri="{FF2B5EF4-FFF2-40B4-BE49-F238E27FC236}">
              <a16:creationId xmlns:a16="http://schemas.microsoft.com/office/drawing/2014/main" id="{E7CB989C-9329-4953-A0A8-2E90030276E7}"/>
            </a:ext>
          </a:extLst>
        </xdr:cNvPr>
        <xdr:cNvCxnSpPr/>
      </xdr:nvCxnSpPr>
      <xdr:spPr>
        <a:xfrm flipV="1">
          <a:off x="15290800" y="2796963"/>
          <a:ext cx="889000" cy="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9" name="フローチャート: 判断 448">
          <a:extLst>
            <a:ext uri="{FF2B5EF4-FFF2-40B4-BE49-F238E27FC236}">
              <a16:creationId xmlns:a16="http://schemas.microsoft.com/office/drawing/2014/main" id="{EC039F0C-6D0D-4F80-ACA1-2B88B6A3A5BB}"/>
            </a:ext>
          </a:extLst>
        </xdr:cNvPr>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50" name="テキスト ボックス 449">
          <a:extLst>
            <a:ext uri="{FF2B5EF4-FFF2-40B4-BE49-F238E27FC236}">
              <a16:creationId xmlns:a16="http://schemas.microsoft.com/office/drawing/2014/main" id="{131CB176-D90E-4FB9-ACAC-006BE04A63BD}"/>
            </a:ext>
          </a:extLst>
        </xdr:cNvPr>
        <xdr:cNvSpPr txBox="1"/>
      </xdr:nvSpPr>
      <xdr:spPr>
        <a:xfrm>
          <a:off x="15798800" y="235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73342</xdr:rowOff>
    </xdr:from>
    <xdr:to>
      <xdr:col>72</xdr:col>
      <xdr:colOff>203200</xdr:colOff>
      <xdr:row>17</xdr:row>
      <xdr:rowOff>75353</xdr:rowOff>
    </xdr:to>
    <xdr:cxnSp macro="">
      <xdr:nvCxnSpPr>
        <xdr:cNvPr id="451" name="直線コネクタ 450">
          <a:extLst>
            <a:ext uri="{FF2B5EF4-FFF2-40B4-BE49-F238E27FC236}">
              <a16:creationId xmlns:a16="http://schemas.microsoft.com/office/drawing/2014/main" id="{EE8F4DF0-EEDC-4EFA-A4E8-F29C3076E678}"/>
            </a:ext>
          </a:extLst>
        </xdr:cNvPr>
        <xdr:cNvCxnSpPr/>
      </xdr:nvCxnSpPr>
      <xdr:spPr>
        <a:xfrm flipV="1">
          <a:off x="14401800" y="29879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110067</xdr:rowOff>
    </xdr:from>
    <xdr:to>
      <xdr:col>73</xdr:col>
      <xdr:colOff>44450</xdr:colOff>
      <xdr:row>16</xdr:row>
      <xdr:rowOff>40217</xdr:rowOff>
    </xdr:to>
    <xdr:sp macro="" textlink="">
      <xdr:nvSpPr>
        <xdr:cNvPr id="452" name="フローチャート: 判断 451">
          <a:extLst>
            <a:ext uri="{FF2B5EF4-FFF2-40B4-BE49-F238E27FC236}">
              <a16:creationId xmlns:a16="http://schemas.microsoft.com/office/drawing/2014/main" id="{C28FDD0D-30E8-4058-A864-9995519AC927}"/>
            </a:ext>
          </a:extLst>
        </xdr:cNvPr>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53" name="テキスト ボックス 452">
          <a:extLst>
            <a:ext uri="{FF2B5EF4-FFF2-40B4-BE49-F238E27FC236}">
              <a16:creationId xmlns:a16="http://schemas.microsoft.com/office/drawing/2014/main" id="{0ADB6BE2-AB48-488D-8905-B2DD17C1288F}"/>
            </a:ext>
          </a:extLst>
        </xdr:cNvPr>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53234</xdr:rowOff>
    </xdr:from>
    <xdr:to>
      <xdr:col>68</xdr:col>
      <xdr:colOff>152400</xdr:colOff>
      <xdr:row>17</xdr:row>
      <xdr:rowOff>75353</xdr:rowOff>
    </xdr:to>
    <xdr:cxnSp macro="">
      <xdr:nvCxnSpPr>
        <xdr:cNvPr id="454" name="直線コネクタ 453">
          <a:extLst>
            <a:ext uri="{FF2B5EF4-FFF2-40B4-BE49-F238E27FC236}">
              <a16:creationId xmlns:a16="http://schemas.microsoft.com/office/drawing/2014/main" id="{08E9E0BC-47D4-48F5-9442-D89A74DFA5F5}"/>
            </a:ext>
          </a:extLst>
        </xdr:cNvPr>
        <xdr:cNvCxnSpPr/>
      </xdr:nvCxnSpPr>
      <xdr:spPr>
        <a:xfrm>
          <a:off x="13512800" y="296788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130175</xdr:rowOff>
    </xdr:from>
    <xdr:to>
      <xdr:col>68</xdr:col>
      <xdr:colOff>203200</xdr:colOff>
      <xdr:row>16</xdr:row>
      <xdr:rowOff>60325</xdr:rowOff>
    </xdr:to>
    <xdr:sp macro="" textlink="">
      <xdr:nvSpPr>
        <xdr:cNvPr id="455" name="フローチャート: 判断 454">
          <a:extLst>
            <a:ext uri="{FF2B5EF4-FFF2-40B4-BE49-F238E27FC236}">
              <a16:creationId xmlns:a16="http://schemas.microsoft.com/office/drawing/2014/main" id="{C5244ADF-0F33-4C72-B08A-0083FD8DC625}"/>
            </a:ext>
          </a:extLst>
        </xdr:cNvPr>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6" name="テキスト ボックス 455">
          <a:extLst>
            <a:ext uri="{FF2B5EF4-FFF2-40B4-BE49-F238E27FC236}">
              <a16:creationId xmlns:a16="http://schemas.microsoft.com/office/drawing/2014/main" id="{480BF1AE-C12C-4C0F-AB50-E3B5AB3B1013}"/>
            </a:ext>
          </a:extLst>
        </xdr:cNvPr>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7" name="フローチャート: 判断 456">
          <a:extLst>
            <a:ext uri="{FF2B5EF4-FFF2-40B4-BE49-F238E27FC236}">
              <a16:creationId xmlns:a16="http://schemas.microsoft.com/office/drawing/2014/main" id="{EE4CB111-04E2-49DD-8769-6729E497E0DD}"/>
            </a:ext>
          </a:extLst>
        </xdr:cNvPr>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8" name="テキスト ボックス 457">
          <a:extLst>
            <a:ext uri="{FF2B5EF4-FFF2-40B4-BE49-F238E27FC236}">
              <a16:creationId xmlns:a16="http://schemas.microsoft.com/office/drawing/2014/main" id="{A7D5F1C6-EAC7-4ED0-9723-90B226582779}"/>
            </a:ext>
          </a:extLst>
        </xdr:cNvPr>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C6E6E1C4-1750-4B3C-8B23-1DD90A5F365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EB17867-A12C-4A6A-A92B-BD2092D3564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87B1A25-68DC-4D89-8BF4-1F6B22B8BCF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85245E88-30D5-4C9C-ADDD-D5E48B7371E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FDA75872-7892-42AD-9740-83310F4AD99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15028</xdr:rowOff>
    </xdr:from>
    <xdr:to>
      <xdr:col>81</xdr:col>
      <xdr:colOff>95250</xdr:colOff>
      <xdr:row>16</xdr:row>
      <xdr:rowOff>116628</xdr:rowOff>
    </xdr:to>
    <xdr:sp macro="" textlink="">
      <xdr:nvSpPr>
        <xdr:cNvPr id="464" name="楕円 463">
          <a:extLst>
            <a:ext uri="{FF2B5EF4-FFF2-40B4-BE49-F238E27FC236}">
              <a16:creationId xmlns:a16="http://schemas.microsoft.com/office/drawing/2014/main" id="{242E4EB1-CE31-4679-AAC0-7B2891E8D209}"/>
            </a:ext>
          </a:extLst>
        </xdr:cNvPr>
        <xdr:cNvSpPr/>
      </xdr:nvSpPr>
      <xdr:spPr>
        <a:xfrm>
          <a:off x="169672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158555</xdr:rowOff>
    </xdr:from>
    <xdr:ext cx="762000" cy="259045"/>
    <xdr:sp macro="" textlink="">
      <xdr:nvSpPr>
        <xdr:cNvPr id="465" name="将来負担の状況該当値テキスト">
          <a:extLst>
            <a:ext uri="{FF2B5EF4-FFF2-40B4-BE49-F238E27FC236}">
              <a16:creationId xmlns:a16="http://schemas.microsoft.com/office/drawing/2014/main" id="{F8FE79A5-5BF9-4F9B-9977-BE35CEEEC312}"/>
            </a:ext>
          </a:extLst>
        </xdr:cNvPr>
        <xdr:cNvSpPr txBox="1"/>
      </xdr:nvSpPr>
      <xdr:spPr>
        <a:xfrm>
          <a:off x="17106900" y="27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2963</xdr:rowOff>
    </xdr:from>
    <xdr:to>
      <xdr:col>77</xdr:col>
      <xdr:colOff>95250</xdr:colOff>
      <xdr:row>16</xdr:row>
      <xdr:rowOff>104563</xdr:rowOff>
    </xdr:to>
    <xdr:sp macro="" textlink="">
      <xdr:nvSpPr>
        <xdr:cNvPr id="466" name="楕円 465">
          <a:extLst>
            <a:ext uri="{FF2B5EF4-FFF2-40B4-BE49-F238E27FC236}">
              <a16:creationId xmlns:a16="http://schemas.microsoft.com/office/drawing/2014/main" id="{71ABDA47-E83B-4DF0-A685-725C24BEAA0F}"/>
            </a:ext>
          </a:extLst>
        </xdr:cNvPr>
        <xdr:cNvSpPr/>
      </xdr:nvSpPr>
      <xdr:spPr>
        <a:xfrm>
          <a:off x="16129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89340</xdr:rowOff>
    </xdr:from>
    <xdr:ext cx="736600" cy="259045"/>
    <xdr:sp macro="" textlink="">
      <xdr:nvSpPr>
        <xdr:cNvPr id="467" name="テキスト ボックス 466">
          <a:extLst>
            <a:ext uri="{FF2B5EF4-FFF2-40B4-BE49-F238E27FC236}">
              <a16:creationId xmlns:a16="http://schemas.microsoft.com/office/drawing/2014/main" id="{04189C40-DD88-4839-A732-E8B8CF3B0324}"/>
            </a:ext>
          </a:extLst>
        </xdr:cNvPr>
        <xdr:cNvSpPr txBox="1"/>
      </xdr:nvSpPr>
      <xdr:spPr>
        <a:xfrm>
          <a:off x="15798800" y="283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22542</xdr:rowOff>
    </xdr:from>
    <xdr:to>
      <xdr:col>73</xdr:col>
      <xdr:colOff>44450</xdr:colOff>
      <xdr:row>17</xdr:row>
      <xdr:rowOff>124142</xdr:rowOff>
    </xdr:to>
    <xdr:sp macro="" textlink="">
      <xdr:nvSpPr>
        <xdr:cNvPr id="468" name="楕円 467">
          <a:extLst>
            <a:ext uri="{FF2B5EF4-FFF2-40B4-BE49-F238E27FC236}">
              <a16:creationId xmlns:a16="http://schemas.microsoft.com/office/drawing/2014/main" id="{C908502F-13B7-4D73-837A-39681CF3DBB3}"/>
            </a:ext>
          </a:extLst>
        </xdr:cNvPr>
        <xdr:cNvSpPr/>
      </xdr:nvSpPr>
      <xdr:spPr>
        <a:xfrm>
          <a:off x="15240000" y="29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108919</xdr:rowOff>
    </xdr:from>
    <xdr:ext cx="762000" cy="259045"/>
    <xdr:sp macro="" textlink="">
      <xdr:nvSpPr>
        <xdr:cNvPr id="469" name="テキスト ボックス 468">
          <a:extLst>
            <a:ext uri="{FF2B5EF4-FFF2-40B4-BE49-F238E27FC236}">
              <a16:creationId xmlns:a16="http://schemas.microsoft.com/office/drawing/2014/main" id="{22F41D53-27B7-4555-A6BC-F3B69D592E2A}"/>
            </a:ext>
          </a:extLst>
        </xdr:cNvPr>
        <xdr:cNvSpPr txBox="1"/>
      </xdr:nvSpPr>
      <xdr:spPr>
        <a:xfrm>
          <a:off x="14909800" y="302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24553</xdr:rowOff>
    </xdr:from>
    <xdr:to>
      <xdr:col>68</xdr:col>
      <xdr:colOff>203200</xdr:colOff>
      <xdr:row>17</xdr:row>
      <xdr:rowOff>126153</xdr:rowOff>
    </xdr:to>
    <xdr:sp macro="" textlink="">
      <xdr:nvSpPr>
        <xdr:cNvPr id="470" name="楕円 469">
          <a:extLst>
            <a:ext uri="{FF2B5EF4-FFF2-40B4-BE49-F238E27FC236}">
              <a16:creationId xmlns:a16="http://schemas.microsoft.com/office/drawing/2014/main" id="{4AC7D38F-C7C2-4B43-B113-6556ED624ADD}"/>
            </a:ext>
          </a:extLst>
        </xdr:cNvPr>
        <xdr:cNvSpPr/>
      </xdr:nvSpPr>
      <xdr:spPr>
        <a:xfrm>
          <a:off x="14351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110930</xdr:rowOff>
    </xdr:from>
    <xdr:ext cx="762000" cy="259045"/>
    <xdr:sp macro="" textlink="">
      <xdr:nvSpPr>
        <xdr:cNvPr id="471" name="テキスト ボックス 470">
          <a:extLst>
            <a:ext uri="{FF2B5EF4-FFF2-40B4-BE49-F238E27FC236}">
              <a16:creationId xmlns:a16="http://schemas.microsoft.com/office/drawing/2014/main" id="{0C52B9C0-D6A8-4DB1-B845-CC917E9EE5CF}"/>
            </a:ext>
          </a:extLst>
        </xdr:cNvPr>
        <xdr:cNvSpPr txBox="1"/>
      </xdr:nvSpPr>
      <xdr:spPr>
        <a:xfrm>
          <a:off x="14020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2434</xdr:rowOff>
    </xdr:from>
    <xdr:to>
      <xdr:col>64</xdr:col>
      <xdr:colOff>152400</xdr:colOff>
      <xdr:row>17</xdr:row>
      <xdr:rowOff>104034</xdr:rowOff>
    </xdr:to>
    <xdr:sp macro="" textlink="">
      <xdr:nvSpPr>
        <xdr:cNvPr id="472" name="楕円 471">
          <a:extLst>
            <a:ext uri="{FF2B5EF4-FFF2-40B4-BE49-F238E27FC236}">
              <a16:creationId xmlns:a16="http://schemas.microsoft.com/office/drawing/2014/main" id="{6B4DBF6B-0ACA-407F-81E6-48CE5F27F06A}"/>
            </a:ext>
          </a:extLst>
        </xdr:cNvPr>
        <xdr:cNvSpPr/>
      </xdr:nvSpPr>
      <xdr:spPr>
        <a:xfrm>
          <a:off x="13462000" y="291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88811</xdr:rowOff>
    </xdr:from>
    <xdr:ext cx="762000" cy="259045"/>
    <xdr:sp macro="" textlink="">
      <xdr:nvSpPr>
        <xdr:cNvPr id="473" name="テキスト ボックス 472">
          <a:extLst>
            <a:ext uri="{FF2B5EF4-FFF2-40B4-BE49-F238E27FC236}">
              <a16:creationId xmlns:a16="http://schemas.microsoft.com/office/drawing/2014/main" id="{6CC5226B-4BB3-43DF-8BAD-2844A47B5083}"/>
            </a:ext>
          </a:extLst>
        </xdr:cNvPr>
        <xdr:cNvSpPr txBox="1"/>
      </xdr:nvSpPr>
      <xdr:spPr>
        <a:xfrm>
          <a:off x="13131800" y="300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189,632
184,894
186.82
91,055,621
87,851,541
3,111,955
41,402,281
71,146,189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人件費に係る経常収支比率については、分子となる人件費が、退職者数の</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による退職手当の</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となった</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一方で分母となる経常経費一般財源の総額が</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、臨時財政対策債の</a:t>
          </a:r>
          <a:r>
            <a:rPr lang="ja-JP" altLang="en-US" sz="1200">
              <a:solidFill>
                <a:schemeClr val="tx1"/>
              </a:solidFill>
              <a:effectLst/>
              <a:latin typeface="ＭＳ ゴシック" panose="020B0609070205080204" pitchFamily="49" charset="-128"/>
              <a:ea typeface="ＭＳ ゴシック" panose="020B0609070205080204" pitchFamily="49" charset="-128"/>
              <a:cs typeface="+mn-cs"/>
            </a:rPr>
            <a:t>減</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などにより</a:t>
          </a:r>
          <a:r>
            <a:rPr lang="ja-JP" altLang="en-US" sz="1200">
              <a:solidFill>
                <a:schemeClr val="tx1"/>
              </a:solidFill>
              <a:effectLst/>
              <a:latin typeface="ＭＳ ゴシック" panose="020B0609070205080204" pitchFamily="49" charset="-128"/>
              <a:ea typeface="ＭＳ ゴシック" panose="020B0609070205080204" pitchFamily="49" charset="-128"/>
              <a:cs typeface="+mn-cs"/>
            </a:rPr>
            <a:t>、減となった。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減少率は分子が分母を上回ったことから、</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対前年度比</a:t>
          </a:r>
          <a:r>
            <a:rPr lang="en-US" altLang="ja-JP" sz="1200">
              <a:solidFill>
                <a:schemeClr val="tx1"/>
              </a:solidFill>
              <a:effectLst/>
              <a:latin typeface="ＭＳ ゴシック" panose="020B0609070205080204" pitchFamily="49" charset="-128"/>
              <a:ea typeface="ＭＳ ゴシック" panose="020B0609070205080204" pitchFamily="49" charset="-128"/>
              <a:cs typeface="+mn-cs"/>
            </a:rPr>
            <a:t>0.2</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ポイント減の</a:t>
          </a:r>
          <a:r>
            <a:rPr lang="en-US" altLang="ja-JP" sz="1200">
              <a:solidFill>
                <a:schemeClr val="tx1"/>
              </a:solidFill>
              <a:effectLst/>
              <a:latin typeface="ＭＳ ゴシック" panose="020B0609070205080204" pitchFamily="49" charset="-128"/>
              <a:ea typeface="ＭＳ ゴシック" panose="020B0609070205080204" pitchFamily="49" charset="-128"/>
              <a:cs typeface="+mn-cs"/>
            </a:rPr>
            <a:t>21.7%</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これは類似団体の平均を下回っており、</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今後も引き続き給与体系等の適正化に努めていく。</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120650</xdr:rowOff>
    </xdr:from>
    <xdr:to>
      <xdr:col>24</xdr:col>
      <xdr:colOff>25400</xdr:colOff>
      <xdr:row>42</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6121400"/>
          <a:ext cx="0" cy="1092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120650</xdr:rowOff>
    </xdr:from>
    <xdr:to>
      <xdr:col>24</xdr:col>
      <xdr:colOff>114300</xdr:colOff>
      <xdr:row>35</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12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120650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21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56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25400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38100</xdr:rowOff>
    </xdr:from>
    <xdr:to>
      <xdr:col>15</xdr:col>
      <xdr:colOff>98425</xdr:colOff>
      <xdr:row>36</xdr:row>
      <xdr:rowOff>25400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674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6350</xdr:rowOff>
    </xdr:from>
    <xdr:to>
      <xdr:col>15</xdr:col>
      <xdr:colOff>149225</xdr:colOff>
      <xdr:row>39</xdr:row>
      <xdr:rowOff>107950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92727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38100</xdr:rowOff>
    </xdr:from>
    <xdr:to>
      <xdr:col>11</xdr:col>
      <xdr:colOff>9525</xdr:colOff>
      <xdr:row>34</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6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69850</xdr:rowOff>
    </xdr:from>
    <xdr:to>
      <xdr:col>6</xdr:col>
      <xdr:colOff>171450</xdr:colOff>
      <xdr:row>38</xdr:row>
      <xdr:rowOff>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156227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69850</xdr:rowOff>
    </xdr:from>
    <xdr:to>
      <xdr:col>24</xdr:col>
      <xdr:colOff>76200</xdr:colOff>
      <xdr:row>36</xdr:row>
      <xdr:rowOff>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146050</xdr:rowOff>
    </xdr:from>
    <xdr:to>
      <xdr:col>15</xdr:col>
      <xdr:colOff>149225</xdr:colOff>
      <xdr:row>36</xdr:row>
      <xdr:rowOff>76200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158750</xdr:rowOff>
    </xdr:from>
    <xdr:to>
      <xdr:col>11</xdr:col>
      <xdr:colOff>60325</xdr:colOff>
      <xdr:row>34</xdr:row>
      <xdr:rowOff>88900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99077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物件費に係る経常収支比率については、分子となる物件費</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エネルギー高騰に伴う公共施設の光熱水費が</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となったことや、</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分母となる経常経費一般財源の総額が</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、臨時財政対策債の</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などにより、</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減になったことから、</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対前年度比</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増</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の</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15.3%</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とな</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った。</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令和元年度から引き続き類似団体の平均を下回っ</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ているが、</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今後</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も</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各施設の委託化などにより、一層の経費削減の検討を図っていく。</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55563</xdr:rowOff>
    </xdr:from>
    <xdr:to>
      <xdr:col>82</xdr:col>
      <xdr:colOff>107950</xdr:colOff>
      <xdr:row>15</xdr:row>
      <xdr:rowOff>26988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455863"/>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19702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6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55563</xdr:rowOff>
    </xdr:from>
    <xdr:to>
      <xdr:col>78</xdr:col>
      <xdr:colOff>69850</xdr:colOff>
      <xdr:row>14</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45586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162577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16</xdr:row>
      <xdr:rowOff>98425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52730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33990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69850</xdr:rowOff>
    </xdr:from>
    <xdr:to>
      <xdr:col>69</xdr:col>
      <xdr:colOff>92075</xdr:colOff>
      <xdr:row>16</xdr:row>
      <xdr:rowOff>98425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13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62565</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147638</xdr:rowOff>
    </xdr:from>
    <xdr:to>
      <xdr:col>82</xdr:col>
      <xdr:colOff>158750</xdr:colOff>
      <xdr:row>15</xdr:row>
      <xdr:rowOff>77788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164165</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4763</xdr:rowOff>
    </xdr:from>
    <xdr:to>
      <xdr:col>78</xdr:col>
      <xdr:colOff>120650</xdr:colOff>
      <xdr:row>14</xdr:row>
      <xdr:rowOff>106363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4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116540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73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47625</xdr:rowOff>
    </xdr:from>
    <xdr:to>
      <xdr:col>69</xdr:col>
      <xdr:colOff>142875</xdr:colOff>
      <xdr:row>16</xdr:row>
      <xdr:rowOff>149225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159402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扶助費に係る経常収支比率については、</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分子となる扶助費に充当した一般財源が、児童手当の減や特定財源の増などにより、減となった。また、</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分母</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臨時財政対策債の</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、経常経費一般財源の総額が減</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たが、分子の</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率が分母の減少率</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を上回ったことから、対前年度比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11.7%</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令和４年度は減となったものの、</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扶助費については、増加傾向にあることから、</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経常収支比率への影響に注視していく。</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6302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7455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61685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159657</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6628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159657</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108857</xdr:rowOff>
    </xdr:from>
    <xdr:to>
      <xdr:col>11</xdr:col>
      <xdr:colOff>60325</xdr:colOff>
      <xdr:row>57</xdr:row>
      <xdr:rowOff>39007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49184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その他に係る経常収支比率については、</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分子となる繰出金が、</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医療給付費の</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増などに伴う後期高齢者医療事業会計繰出金の増</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や</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居宅サービス利用者の</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増加などに伴う介護保険事業会計繰出金の増などにより</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増となった</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一方で、分母となる経常経費一般財源の総額が</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、臨時財政対策債</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の減</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などにより、</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となったため、対前年度比</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0.5</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増</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の</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12.9%</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高齢化の進展もあり、繰出金</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は</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増加傾向となっていることから、各会計において、健康寿命延伸</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や</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事務の効率化</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に取り組む</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58</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93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143527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58</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93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120650</xdr:rowOff>
    </xdr:from>
    <xdr:to>
      <xdr:col>73</xdr:col>
      <xdr:colOff>180975</xdr:colOff>
      <xdr:row>58</xdr:row>
      <xdr:rowOff>12700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93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57</xdr:row>
      <xdr:rowOff>120650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5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69850</xdr:rowOff>
    </xdr:from>
    <xdr:to>
      <xdr:col>69</xdr:col>
      <xdr:colOff>142875</xdr:colOff>
      <xdr:row>58</xdr:row>
      <xdr:rowOff>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補助費等に係る経常収支比率については、分子となる補助費等</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駿東伊豆消防組合負担金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があったものの、病院事業会計繰出金が増となったことなどにより、増となり、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10.2%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団体への補助金の交付については、例年、必要性や妥当性等の検証を実施しており、今後も引き続き適正化に努めていく。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21844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175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30988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49276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49276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152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114571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1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84853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公債費に係る経常収支比率については、</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分子となる公債費が、</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令和４年度から元金償還が</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開始された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ものや、令和３年度に新規借入した分の利子償還</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の開始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があ</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23</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年度に借り入れた退職手当債</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など</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の元利償還が前年度に終了した</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ことにより、減となった。一方、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分母となる経常経費一般財源の総額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、臨時財政対策債の減などにより減とな</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結果、</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対前年度比</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0.2</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増</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の</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15.5%</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今後、借入を伴う大規模事業も控えていることから、市債残高や財政指標を注視し、健全な財政運営に努めていく。</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107950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943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168911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94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12700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370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20320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38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57150</xdr:rowOff>
    </xdr:from>
    <xdr:to>
      <xdr:col>24</xdr:col>
      <xdr:colOff>76200</xdr:colOff>
      <xdr:row>77</xdr:row>
      <xdr:rowOff>158750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29227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公債費以外に係る経常収支比率は、前年度比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71.8%</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となっており、類似団体の中では一番低い値になってるが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扶助費や繰出金など社会保障関係経費は増加傾向にあるため、今後も財源確保に努めるとともに、経常的な事務事業に要する経費の抑制に努めていく。</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a:extLst>
            <a:ext uri="{FF2B5EF4-FFF2-40B4-BE49-F238E27FC236}">
              <a16:creationId xmlns:a16="http://schemas.microsoft.com/office/drawing/2014/main" id="{00000000-0008-0000-0400-0000B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165100</xdr:rowOff>
    </xdr:from>
    <xdr:to>
      <xdr:col>82</xdr:col>
      <xdr:colOff>107950</xdr:colOff>
      <xdr:row>81</xdr:row>
      <xdr:rowOff>60325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6510000" y="1268095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32402</xdr:rowOff>
    </xdr:from>
    <xdr:ext cx="762000" cy="259045"/>
    <xdr:sp macro="" textlink="">
      <xdr:nvSpPr>
        <xdr:cNvPr id="435" name="公債費以外最小値テキスト">
          <a:extLst>
            <a:ext uri="{FF2B5EF4-FFF2-40B4-BE49-F238E27FC236}">
              <a16:creationId xmlns:a16="http://schemas.microsoft.com/office/drawing/2014/main" id="{00000000-0008-0000-0400-0000B3010000}"/>
            </a:ext>
          </a:extLst>
        </xdr:cNvPr>
        <xdr:cNvSpPr txBox="1"/>
      </xdr:nvSpPr>
      <xdr:spPr>
        <a:xfrm>
          <a:off x="16598900" y="1391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60325</xdr:rowOff>
    </xdr:from>
    <xdr:to>
      <xdr:col>82</xdr:col>
      <xdr:colOff>196850</xdr:colOff>
      <xdr:row>81</xdr:row>
      <xdr:rowOff>60325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3947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80027</xdr:rowOff>
    </xdr:from>
    <xdr:ext cx="762000" cy="259045"/>
    <xdr:sp macro="" textlink="">
      <xdr:nvSpPr>
        <xdr:cNvPr id="437" name="公債費以外最大値テキスト">
          <a:extLst>
            <a:ext uri="{FF2B5EF4-FFF2-40B4-BE49-F238E27FC236}">
              <a16:creationId xmlns:a16="http://schemas.microsoft.com/office/drawing/2014/main" id="{00000000-0008-0000-0400-0000B5010000}"/>
            </a:ext>
          </a:extLst>
        </xdr:cNvPr>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165100</xdr:rowOff>
    </xdr:from>
    <xdr:to>
      <xdr:col>82</xdr:col>
      <xdr:colOff>196850</xdr:colOff>
      <xdr:row>73</xdr:row>
      <xdr:rowOff>165100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12700</xdr:rowOff>
    </xdr:from>
    <xdr:to>
      <xdr:col>82</xdr:col>
      <xdr:colOff>107950</xdr:colOff>
      <xdr:row>73</xdr:row>
      <xdr:rowOff>165100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5671800" y="12528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48277</xdr:rowOff>
    </xdr:from>
    <xdr:ext cx="762000" cy="259045"/>
    <xdr:sp macro="" textlink="">
      <xdr:nvSpPr>
        <xdr:cNvPr id="440" name="公債費以外平均値テキスト">
          <a:extLst>
            <a:ext uri="{FF2B5EF4-FFF2-40B4-BE49-F238E27FC236}">
              <a16:creationId xmlns:a16="http://schemas.microsoft.com/office/drawing/2014/main" id="{00000000-0008-0000-0400-0000B8010000}"/>
            </a:ext>
          </a:extLst>
        </xdr:cNvPr>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12700</xdr:rowOff>
    </xdr:from>
    <xdr:to>
      <xdr:col>78</xdr:col>
      <xdr:colOff>69850</xdr:colOff>
      <xdr:row>74</xdr:row>
      <xdr:rowOff>41275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4782800" y="125285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142875</xdr:rowOff>
    </xdr:from>
    <xdr:to>
      <xdr:col>78</xdr:col>
      <xdr:colOff>120650</xdr:colOff>
      <xdr:row>76</xdr:row>
      <xdr:rowOff>73025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5621000" y="1300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57802</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88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41275</xdr:rowOff>
    </xdr:from>
    <xdr:to>
      <xdr:col>73</xdr:col>
      <xdr:colOff>180975</xdr:colOff>
      <xdr:row>74</xdr:row>
      <xdr:rowOff>50800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893800" y="12728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66675</xdr:rowOff>
    </xdr:from>
    <xdr:to>
      <xdr:col>74</xdr:col>
      <xdr:colOff>31750</xdr:colOff>
      <xdr:row>77</xdr:row>
      <xdr:rowOff>168275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47320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153052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5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50800</xdr:rowOff>
    </xdr:from>
    <xdr:to>
      <xdr:col>69</xdr:col>
      <xdr:colOff>92075</xdr:colOff>
      <xdr:row>74</xdr:row>
      <xdr:rowOff>50800</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004800" y="12566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152400</xdr:rowOff>
    </xdr:from>
    <xdr:to>
      <xdr:col>69</xdr:col>
      <xdr:colOff>142875</xdr:colOff>
      <xdr:row>78</xdr:row>
      <xdr:rowOff>82550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3843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67327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28575</xdr:rowOff>
    </xdr:from>
    <xdr:to>
      <xdr:col>65</xdr:col>
      <xdr:colOff>53975</xdr:colOff>
      <xdr:row>77</xdr:row>
      <xdr:rowOff>130175</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2954000" y="132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114952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31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114300</xdr:rowOff>
    </xdr:from>
    <xdr:to>
      <xdr:col>82</xdr:col>
      <xdr:colOff>158750</xdr:colOff>
      <xdr:row>74</xdr:row>
      <xdr:rowOff>44450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64592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22877</xdr:rowOff>
    </xdr:from>
    <xdr:ext cx="762000" cy="259045"/>
    <xdr:sp macro="" textlink="">
      <xdr:nvSpPr>
        <xdr:cNvPr id="459" name="公債費以外該当値テキスト">
          <a:extLst>
            <a:ext uri="{FF2B5EF4-FFF2-40B4-BE49-F238E27FC236}">
              <a16:creationId xmlns:a16="http://schemas.microsoft.com/office/drawing/2014/main" id="{00000000-0008-0000-0400-0000CB010000}"/>
            </a:ext>
          </a:extLst>
        </xdr:cNvPr>
        <xdr:cNvSpPr txBox="1"/>
      </xdr:nvSpPr>
      <xdr:spPr>
        <a:xfrm>
          <a:off x="16598900" y="1253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133350</xdr:rowOff>
    </xdr:from>
    <xdr:to>
      <xdr:col>78</xdr:col>
      <xdr:colOff>120650</xdr:colOff>
      <xdr:row>73</xdr:row>
      <xdr:rowOff>63500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56210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73677</xdr:rowOff>
    </xdr:from>
    <xdr:ext cx="7366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5290800" y="1224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161925</xdr:rowOff>
    </xdr:from>
    <xdr:to>
      <xdr:col>74</xdr:col>
      <xdr:colOff>31750</xdr:colOff>
      <xdr:row>74</xdr:row>
      <xdr:rowOff>92075</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4732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102252</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4401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0</xdr:rowOff>
    </xdr:from>
    <xdr:to>
      <xdr:col>69</xdr:col>
      <xdr:colOff>142875</xdr:colOff>
      <xdr:row>74</xdr:row>
      <xdr:rowOff>101600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0</xdr:rowOff>
    </xdr:from>
    <xdr:to>
      <xdr:col>65</xdr:col>
      <xdr:colOff>53975</xdr:colOff>
      <xdr:row>73</xdr:row>
      <xdr:rowOff>101600</xdr:rowOff>
    </xdr:to>
    <xdr:sp macro="" textlink="">
      <xdr:nvSpPr>
        <xdr:cNvPr id="466" name="楕円 465">
          <a:extLst>
            <a:ext uri="{FF2B5EF4-FFF2-40B4-BE49-F238E27FC236}">
              <a16:creationId xmlns:a16="http://schemas.microsoft.com/office/drawing/2014/main" id="{00000000-0008-0000-0400-0000D2010000}"/>
            </a:ext>
          </a:extLst>
        </xdr:cNvPr>
        <xdr:cNvSpPr/>
      </xdr:nvSpPr>
      <xdr:spPr>
        <a:xfrm>
          <a:off x="12954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400-0000D3010000}"/>
            </a:ext>
          </a:extLst>
        </xdr:cNvPr>
        <xdr:cNvSpPr txBox="1"/>
      </xdr:nvSpPr>
      <xdr:spPr>
        <a:xfrm>
          <a:off x="12623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8792</xdr:rowOff>
    </xdr:from>
    <xdr:to>
      <xdr:col>29</xdr:col>
      <xdr:colOff>127000</xdr:colOff>
      <xdr:row>18</xdr:row>
      <xdr:rowOff>48666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42517"/>
          <a:ext cx="647700" cy="39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57109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8792</xdr:rowOff>
    </xdr:from>
    <xdr:to>
      <xdr:col>26</xdr:col>
      <xdr:colOff>50800</xdr:colOff>
      <xdr:row>18</xdr:row>
      <xdr:rowOff>19046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42517"/>
          <a:ext cx="698500" cy="1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19046</xdr:rowOff>
    </xdr:from>
    <xdr:to>
      <xdr:col>22</xdr:col>
      <xdr:colOff>114300</xdr:colOff>
      <xdr:row>18</xdr:row>
      <xdr:rowOff>56504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52771"/>
          <a:ext cx="698500" cy="3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19673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56504</xdr:rowOff>
    </xdr:from>
    <xdr:to>
      <xdr:col>18</xdr:col>
      <xdr:colOff>177800</xdr:colOff>
      <xdr:row>18</xdr:row>
      <xdr:rowOff>88475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0229"/>
          <a:ext cx="698500" cy="3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78750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103243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169316</xdr:rowOff>
    </xdr:from>
    <xdr:to>
      <xdr:col>29</xdr:col>
      <xdr:colOff>177800</xdr:colOff>
      <xdr:row>18</xdr:row>
      <xdr:rowOff>99466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1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141393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129442</xdr:rowOff>
    </xdr:from>
    <xdr:to>
      <xdr:col>26</xdr:col>
      <xdr:colOff>101600</xdr:colOff>
      <xdr:row>18</xdr:row>
      <xdr:rowOff>59592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91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44369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78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139696</xdr:rowOff>
    </xdr:from>
    <xdr:to>
      <xdr:col>22</xdr:col>
      <xdr:colOff>165100</xdr:colOff>
      <xdr:row>18</xdr:row>
      <xdr:rowOff>69846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01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54624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5704</xdr:rowOff>
    </xdr:from>
    <xdr:to>
      <xdr:col>19</xdr:col>
      <xdr:colOff>38100</xdr:colOff>
      <xdr:row>18</xdr:row>
      <xdr:rowOff>107304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9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92081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37675</xdr:rowOff>
    </xdr:from>
    <xdr:to>
      <xdr:col>15</xdr:col>
      <xdr:colOff>101600</xdr:colOff>
      <xdr:row>18</xdr:row>
      <xdr:rowOff>139275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7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124053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5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60744</xdr:rowOff>
    </xdr:from>
    <xdr:to>
      <xdr:col>29</xdr:col>
      <xdr:colOff>127000</xdr:colOff>
      <xdr:row>37</xdr:row>
      <xdr:rowOff>66840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185444"/>
          <a:ext cx="6477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51618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176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60744</xdr:rowOff>
    </xdr:from>
    <xdr:to>
      <xdr:col>26</xdr:col>
      <xdr:colOff>50800</xdr:colOff>
      <xdr:row>37</xdr:row>
      <xdr:rowOff>85013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85444"/>
          <a:ext cx="698500" cy="2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192752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31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62611</xdr:rowOff>
    </xdr:from>
    <xdr:to>
      <xdr:col>22</xdr:col>
      <xdr:colOff>114300</xdr:colOff>
      <xdr:row>37</xdr:row>
      <xdr:rowOff>85013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187311"/>
          <a:ext cx="698500" cy="2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219994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34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62611</xdr:rowOff>
    </xdr:from>
    <xdr:to>
      <xdr:col>18</xdr:col>
      <xdr:colOff>177800</xdr:colOff>
      <xdr:row>37</xdr:row>
      <xdr:rowOff>80290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187311"/>
          <a:ext cx="698500" cy="17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223575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211078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33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16040</xdr:rowOff>
    </xdr:from>
    <xdr:to>
      <xdr:col>29</xdr:col>
      <xdr:colOff>177800</xdr:colOff>
      <xdr:row>37</xdr:row>
      <xdr:rowOff>117640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4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32567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8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9944</xdr:rowOff>
    </xdr:from>
    <xdr:to>
      <xdr:col>26</xdr:col>
      <xdr:colOff>101600</xdr:colOff>
      <xdr:row>37</xdr:row>
      <xdr:rowOff>111544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3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293171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0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34213</xdr:rowOff>
    </xdr:from>
    <xdr:to>
      <xdr:col>22</xdr:col>
      <xdr:colOff>165100</xdr:colOff>
      <xdr:row>37</xdr:row>
      <xdr:rowOff>135813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5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317440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2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11811</xdr:rowOff>
    </xdr:from>
    <xdr:to>
      <xdr:col>19</xdr:col>
      <xdr:colOff>38100</xdr:colOff>
      <xdr:row>37</xdr:row>
      <xdr:rowOff>113411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36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295038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0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29490</xdr:rowOff>
    </xdr:from>
    <xdr:to>
      <xdr:col>15</xdr:col>
      <xdr:colOff>101600</xdr:colOff>
      <xdr:row>37</xdr:row>
      <xdr:rowOff>131090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5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312717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2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189,632
184,894
186.82
91,055,621
87,851,541
3,111,955
41,402,281
71,146,189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125461</xdr:rowOff>
    </xdr:from>
    <xdr:to>
      <xdr:col>24</xdr:col>
      <xdr:colOff>63500</xdr:colOff>
      <xdr:row>36</xdr:row>
      <xdr:rowOff>169614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97661"/>
          <a:ext cx="838200" cy="4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125461</xdr:rowOff>
    </xdr:from>
    <xdr:to>
      <xdr:col>19</xdr:col>
      <xdr:colOff>177800</xdr:colOff>
      <xdr:row>37</xdr:row>
      <xdr:rowOff>28372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97661"/>
          <a:ext cx="889000" cy="7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93021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28372</xdr:rowOff>
    </xdr:from>
    <xdr:to>
      <xdr:col>15</xdr:col>
      <xdr:colOff>50800</xdr:colOff>
      <xdr:row>38</xdr:row>
      <xdr:rowOff>39835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72022"/>
          <a:ext cx="889000" cy="18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119440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39835</xdr:rowOff>
    </xdr:from>
    <xdr:to>
      <xdr:col>10</xdr:col>
      <xdr:colOff>114300</xdr:colOff>
      <xdr:row>38</xdr:row>
      <xdr:rowOff>40129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54935"/>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126299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142203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118814</xdr:rowOff>
    </xdr:from>
    <xdr:to>
      <xdr:col>24</xdr:col>
      <xdr:colOff>114300</xdr:colOff>
      <xdr:row>37</xdr:row>
      <xdr:rowOff>48964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97241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6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74661</xdr:rowOff>
    </xdr:from>
    <xdr:to>
      <xdr:col>20</xdr:col>
      <xdr:colOff>38100</xdr:colOff>
      <xdr:row>37</xdr:row>
      <xdr:rowOff>4811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167388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149022</xdr:rowOff>
    </xdr:from>
    <xdr:to>
      <xdr:col>15</xdr:col>
      <xdr:colOff>101600</xdr:colOff>
      <xdr:row>37</xdr:row>
      <xdr:rowOff>79172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70299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160485</xdr:rowOff>
    </xdr:from>
    <xdr:to>
      <xdr:col>10</xdr:col>
      <xdr:colOff>165100</xdr:colOff>
      <xdr:row>38</xdr:row>
      <xdr:rowOff>90635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81762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9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160779</xdr:rowOff>
    </xdr:from>
    <xdr:to>
      <xdr:col>6</xdr:col>
      <xdr:colOff>38100</xdr:colOff>
      <xdr:row>38</xdr:row>
      <xdr:rowOff>90929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0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82056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9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91283</xdr:rowOff>
    </xdr:from>
    <xdr:to>
      <xdr:col>24</xdr:col>
      <xdr:colOff>62865</xdr:colOff>
      <xdr:row>58</xdr:row>
      <xdr:rowOff>161280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3783"/>
          <a:ext cx="1270" cy="144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161280</xdr:rowOff>
    </xdr:from>
    <xdr:to>
      <xdr:col>24</xdr:col>
      <xdr:colOff>152400</xdr:colOff>
      <xdr:row>58</xdr:row>
      <xdr:rowOff>161280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0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37960</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91283</xdr:rowOff>
    </xdr:from>
    <xdr:to>
      <xdr:col>24</xdr:col>
      <xdr:colOff>152400</xdr:colOff>
      <xdr:row>50</xdr:row>
      <xdr:rowOff>91283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72492</xdr:rowOff>
    </xdr:from>
    <xdr:to>
      <xdr:col>24</xdr:col>
      <xdr:colOff>63500</xdr:colOff>
      <xdr:row>55</xdr:row>
      <xdr:rowOff>90780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30792"/>
          <a:ext cx="8382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15069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44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36642</xdr:rowOff>
    </xdr:from>
    <xdr:to>
      <xdr:col>24</xdr:col>
      <xdr:colOff>114300</xdr:colOff>
      <xdr:row>55</xdr:row>
      <xdr:rowOff>138242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90780</xdr:rowOff>
    </xdr:from>
    <xdr:to>
      <xdr:col>19</xdr:col>
      <xdr:colOff>177800</xdr:colOff>
      <xdr:row>58</xdr:row>
      <xdr:rowOff>49220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20530"/>
          <a:ext cx="889000" cy="47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155925</xdr:rowOff>
    </xdr:from>
    <xdr:to>
      <xdr:col>20</xdr:col>
      <xdr:colOff>38100</xdr:colOff>
      <xdr:row>56</xdr:row>
      <xdr:rowOff>86075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77202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49220</xdr:rowOff>
    </xdr:from>
    <xdr:to>
      <xdr:col>15</xdr:col>
      <xdr:colOff>50800</xdr:colOff>
      <xdr:row>58</xdr:row>
      <xdr:rowOff>70800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3320"/>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147833</xdr:rowOff>
    </xdr:from>
    <xdr:to>
      <xdr:col>15</xdr:col>
      <xdr:colOff>101600</xdr:colOff>
      <xdr:row>58</xdr:row>
      <xdr:rowOff>77983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94510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70800</xdr:rowOff>
    </xdr:from>
    <xdr:to>
      <xdr:col>10</xdr:col>
      <xdr:colOff>114300</xdr:colOff>
      <xdr:row>58</xdr:row>
      <xdr:rowOff>145369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14900"/>
          <a:ext cx="8890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137500</xdr:rowOff>
    </xdr:from>
    <xdr:to>
      <xdr:col>10</xdr:col>
      <xdr:colOff>165100</xdr:colOff>
      <xdr:row>58</xdr:row>
      <xdr:rowOff>67650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84177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8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120904</xdr:rowOff>
    </xdr:from>
    <xdr:to>
      <xdr:col>6</xdr:col>
      <xdr:colOff>38100</xdr:colOff>
      <xdr:row>59</xdr:row>
      <xdr:rowOff>51054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42181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21692</xdr:rowOff>
    </xdr:from>
    <xdr:to>
      <xdr:col>24</xdr:col>
      <xdr:colOff>114300</xdr:colOff>
      <xdr:row>54</xdr:row>
      <xdr:rowOff>123292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7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44569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3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39980</xdr:rowOff>
    </xdr:from>
    <xdr:to>
      <xdr:col>20</xdr:col>
      <xdr:colOff>38100</xdr:colOff>
      <xdr:row>55</xdr:row>
      <xdr:rowOff>141580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158107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4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169870</xdr:rowOff>
    </xdr:from>
    <xdr:to>
      <xdr:col>15</xdr:col>
      <xdr:colOff>101600</xdr:colOff>
      <xdr:row>58</xdr:row>
      <xdr:rowOff>100020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91147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3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20000</xdr:rowOff>
    </xdr:from>
    <xdr:to>
      <xdr:col>10</xdr:col>
      <xdr:colOff>165100</xdr:colOff>
      <xdr:row>58</xdr:row>
      <xdr:rowOff>121600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112727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5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94569</xdr:rowOff>
    </xdr:from>
    <xdr:to>
      <xdr:col>6</xdr:col>
      <xdr:colOff>38100</xdr:colOff>
      <xdr:row>59</xdr:row>
      <xdr:rowOff>24719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3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41246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153050</xdr:rowOff>
    </xdr:from>
    <xdr:to>
      <xdr:col>24</xdr:col>
      <xdr:colOff>63500</xdr:colOff>
      <xdr:row>77</xdr:row>
      <xdr:rowOff>155200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54700"/>
          <a:ext cx="838200"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155200</xdr:rowOff>
    </xdr:from>
    <xdr:to>
      <xdr:col>19</xdr:col>
      <xdr:colOff>177800</xdr:colOff>
      <xdr:row>77</xdr:row>
      <xdr:rowOff>156983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56850"/>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150764</xdr:rowOff>
    </xdr:from>
    <xdr:to>
      <xdr:col>15</xdr:col>
      <xdr:colOff>50800</xdr:colOff>
      <xdr:row>77</xdr:row>
      <xdr:rowOff>156983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52414"/>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150764</xdr:rowOff>
    </xdr:from>
    <xdr:to>
      <xdr:col>10</xdr:col>
      <xdr:colOff>114300</xdr:colOff>
      <xdr:row>77</xdr:row>
      <xdr:rowOff>152456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52414"/>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102250</xdr:rowOff>
    </xdr:from>
    <xdr:to>
      <xdr:col>24</xdr:col>
      <xdr:colOff>114300</xdr:colOff>
      <xdr:row>78</xdr:row>
      <xdr:rowOff>32400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80677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104400</xdr:rowOff>
    </xdr:from>
    <xdr:to>
      <xdr:col>20</xdr:col>
      <xdr:colOff>38100</xdr:colOff>
      <xdr:row>78</xdr:row>
      <xdr:rowOff>34550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25677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106183</xdr:rowOff>
    </xdr:from>
    <xdr:to>
      <xdr:col>15</xdr:col>
      <xdr:colOff>101600</xdr:colOff>
      <xdr:row>78</xdr:row>
      <xdr:rowOff>36333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0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27460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0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99964</xdr:rowOff>
    </xdr:from>
    <xdr:to>
      <xdr:col>10</xdr:col>
      <xdr:colOff>165100</xdr:colOff>
      <xdr:row>78</xdr:row>
      <xdr:rowOff>30114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21241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101656</xdr:rowOff>
    </xdr:from>
    <xdr:to>
      <xdr:col>6</xdr:col>
      <xdr:colOff>38100</xdr:colOff>
      <xdr:row>78</xdr:row>
      <xdr:rowOff>31806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22933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5245</xdr:rowOff>
    </xdr:from>
    <xdr:to>
      <xdr:col>24</xdr:col>
      <xdr:colOff>63500</xdr:colOff>
      <xdr:row>96</xdr:row>
      <xdr:rowOff>46126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292995"/>
          <a:ext cx="838200" cy="2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89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5245</xdr:rowOff>
    </xdr:from>
    <xdr:to>
      <xdr:col>19</xdr:col>
      <xdr:colOff>177800</xdr:colOff>
      <xdr:row>97</xdr:row>
      <xdr:rowOff>111316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292995"/>
          <a:ext cx="889000" cy="4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47826</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59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111316</xdr:rowOff>
    </xdr:from>
    <xdr:to>
      <xdr:col>15</xdr:col>
      <xdr:colOff>50800</xdr:colOff>
      <xdr:row>98</xdr:row>
      <xdr:rowOff>61461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41966"/>
          <a:ext cx="889000" cy="12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4678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61461</xdr:rowOff>
    </xdr:from>
    <xdr:to>
      <xdr:col>10</xdr:col>
      <xdr:colOff>114300</xdr:colOff>
      <xdr:row>98</xdr:row>
      <xdr:rowOff>163779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63561"/>
          <a:ext cx="889000" cy="10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42606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91527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166776</xdr:rowOff>
    </xdr:from>
    <xdr:to>
      <xdr:col>24</xdr:col>
      <xdr:colOff>114300</xdr:colOff>
      <xdr:row>96</xdr:row>
      <xdr:rowOff>96926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145203</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3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125895</xdr:rowOff>
    </xdr:from>
    <xdr:to>
      <xdr:col>20</xdr:col>
      <xdr:colOff>38100</xdr:colOff>
      <xdr:row>95</xdr:row>
      <xdr:rowOff>56045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47172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33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60516</xdr:rowOff>
    </xdr:from>
    <xdr:to>
      <xdr:col>15</xdr:col>
      <xdr:colOff>101600</xdr:colOff>
      <xdr:row>97</xdr:row>
      <xdr:rowOff>162116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153243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10661</xdr:rowOff>
    </xdr:from>
    <xdr:to>
      <xdr:col>10</xdr:col>
      <xdr:colOff>165100</xdr:colOff>
      <xdr:row>98</xdr:row>
      <xdr:rowOff>112261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1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103388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0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112979</xdr:rowOff>
    </xdr:from>
    <xdr:to>
      <xdr:col>6</xdr:col>
      <xdr:colOff>38100</xdr:colOff>
      <xdr:row>99</xdr:row>
      <xdr:rowOff>43129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34256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0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101854</xdr:rowOff>
    </xdr:from>
    <xdr:to>
      <xdr:col>55</xdr:col>
      <xdr:colOff>0</xdr:colOff>
      <xdr:row>37</xdr:row>
      <xdr:rowOff>161913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45504"/>
          <a:ext cx="838200" cy="6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151248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494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75476</xdr:rowOff>
    </xdr:from>
    <xdr:to>
      <xdr:col>50</xdr:col>
      <xdr:colOff>114300</xdr:colOff>
      <xdr:row>37</xdr:row>
      <xdr:rowOff>101854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218976"/>
          <a:ext cx="889000" cy="12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160786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6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75476</xdr:rowOff>
    </xdr:from>
    <xdr:to>
      <xdr:col>45</xdr:col>
      <xdr:colOff>177800</xdr:colOff>
      <xdr:row>38</xdr:row>
      <xdr:rowOff>10376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218976"/>
          <a:ext cx="889000" cy="130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55300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3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152159</xdr:rowOff>
    </xdr:from>
    <xdr:to>
      <xdr:col>41</xdr:col>
      <xdr:colOff>50800</xdr:colOff>
      <xdr:row>38</xdr:row>
      <xdr:rowOff>10376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95809"/>
          <a:ext cx="8890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53954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59529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7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111112</xdr:rowOff>
    </xdr:from>
    <xdr:to>
      <xdr:col>55</xdr:col>
      <xdr:colOff>50800</xdr:colOff>
      <xdr:row>38</xdr:row>
      <xdr:rowOff>41263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547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133989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51054</xdr:rowOff>
    </xdr:from>
    <xdr:to>
      <xdr:col>50</xdr:col>
      <xdr:colOff>165100</xdr:colOff>
      <xdr:row>37</xdr:row>
      <xdr:rowOff>152654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169181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16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24676</xdr:rowOff>
    </xdr:from>
    <xdr:to>
      <xdr:col>46</xdr:col>
      <xdr:colOff>38100</xdr:colOff>
      <xdr:row>30</xdr:row>
      <xdr:rowOff>126276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1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142803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494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131026</xdr:rowOff>
    </xdr:from>
    <xdr:to>
      <xdr:col>41</xdr:col>
      <xdr:colOff>101600</xdr:colOff>
      <xdr:row>38</xdr:row>
      <xdr:rowOff>61176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77703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101359</xdr:rowOff>
    </xdr:from>
    <xdr:to>
      <xdr:col>36</xdr:col>
      <xdr:colOff>165100</xdr:colOff>
      <xdr:row>38</xdr:row>
      <xdr:rowOff>31508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5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48036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68415</xdr:rowOff>
    </xdr:from>
    <xdr:to>
      <xdr:col>55</xdr:col>
      <xdr:colOff>0</xdr:colOff>
      <xdr:row>55</xdr:row>
      <xdr:rowOff>166236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8812365"/>
          <a:ext cx="838200" cy="78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160043</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9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17342</xdr:rowOff>
    </xdr:from>
    <xdr:to>
      <xdr:col>50</xdr:col>
      <xdr:colOff>114300</xdr:colOff>
      <xdr:row>55</xdr:row>
      <xdr:rowOff>166236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447092"/>
          <a:ext cx="889000" cy="1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36351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163208</xdr:rowOff>
    </xdr:from>
    <xdr:to>
      <xdr:col>45</xdr:col>
      <xdr:colOff>177800</xdr:colOff>
      <xdr:row>55</xdr:row>
      <xdr:rowOff>17342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421508"/>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157605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7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163208</xdr:rowOff>
    </xdr:from>
    <xdr:to>
      <xdr:col>41</xdr:col>
      <xdr:colOff>50800</xdr:colOff>
      <xdr:row>55</xdr:row>
      <xdr:rowOff>29838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421508"/>
          <a:ext cx="889000" cy="3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104760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7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124058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7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17615</xdr:rowOff>
    </xdr:from>
    <xdr:to>
      <xdr:col>55</xdr:col>
      <xdr:colOff>50800</xdr:colOff>
      <xdr:row>51</xdr:row>
      <xdr:rowOff>119215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876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142092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871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115436</xdr:rowOff>
    </xdr:from>
    <xdr:to>
      <xdr:col>50</xdr:col>
      <xdr:colOff>165100</xdr:colOff>
      <xdr:row>56</xdr:row>
      <xdr:rowOff>45586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62113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137992</xdr:rowOff>
    </xdr:from>
    <xdr:to>
      <xdr:col>46</xdr:col>
      <xdr:colOff>38100</xdr:colOff>
      <xdr:row>55</xdr:row>
      <xdr:rowOff>68142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3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84669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1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112408</xdr:rowOff>
    </xdr:from>
    <xdr:to>
      <xdr:col>41</xdr:col>
      <xdr:colOff>101600</xdr:colOff>
      <xdr:row>55</xdr:row>
      <xdr:rowOff>42558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37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59085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14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150488</xdr:rowOff>
    </xdr:from>
    <xdr:to>
      <xdr:col>36</xdr:col>
      <xdr:colOff>165100</xdr:colOff>
      <xdr:row>55</xdr:row>
      <xdr:rowOff>80638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4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97165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18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113771</xdr:rowOff>
    </xdr:from>
    <xdr:to>
      <xdr:col>55</xdr:col>
      <xdr:colOff>0</xdr:colOff>
      <xdr:row>75</xdr:row>
      <xdr:rowOff>13643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801071"/>
          <a:ext cx="838200" cy="7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74413</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112431</xdr:rowOff>
    </xdr:from>
    <xdr:to>
      <xdr:col>50</xdr:col>
      <xdr:colOff>114300</xdr:colOff>
      <xdr:row>75</xdr:row>
      <xdr:rowOff>13643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799731"/>
          <a:ext cx="889000" cy="7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113471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31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70075</xdr:rowOff>
    </xdr:from>
    <xdr:to>
      <xdr:col>45</xdr:col>
      <xdr:colOff>177800</xdr:colOff>
      <xdr:row>74</xdr:row>
      <xdr:rowOff>112431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757375"/>
          <a:ext cx="8890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138422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70075</xdr:rowOff>
    </xdr:from>
    <xdr:to>
      <xdr:col>41</xdr:col>
      <xdr:colOff>50800</xdr:colOff>
      <xdr:row>74</xdr:row>
      <xdr:rowOff>97964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757375"/>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70004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123237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62971</xdr:rowOff>
    </xdr:from>
    <xdr:to>
      <xdr:col>55</xdr:col>
      <xdr:colOff>50800</xdr:colOff>
      <xdr:row>74</xdr:row>
      <xdr:rowOff>164571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75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85848</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60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134293</xdr:rowOff>
    </xdr:from>
    <xdr:to>
      <xdr:col>50</xdr:col>
      <xdr:colOff>165100</xdr:colOff>
      <xdr:row>75</xdr:row>
      <xdr:rowOff>64443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8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80970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59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61631</xdr:rowOff>
    </xdr:from>
    <xdr:to>
      <xdr:col>46</xdr:col>
      <xdr:colOff>38100</xdr:colOff>
      <xdr:row>74</xdr:row>
      <xdr:rowOff>163231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7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8308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52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19275</xdr:rowOff>
    </xdr:from>
    <xdr:to>
      <xdr:col>41</xdr:col>
      <xdr:colOff>101600</xdr:colOff>
      <xdr:row>74</xdr:row>
      <xdr:rowOff>120875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7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137402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4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47164</xdr:rowOff>
    </xdr:from>
    <xdr:to>
      <xdr:col>36</xdr:col>
      <xdr:colOff>165100</xdr:colOff>
      <xdr:row>74</xdr:row>
      <xdr:rowOff>148764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73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165291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5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154363</xdr:rowOff>
    </xdr:from>
    <xdr:to>
      <xdr:col>55</xdr:col>
      <xdr:colOff>0</xdr:colOff>
      <xdr:row>96</xdr:row>
      <xdr:rowOff>45811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5413413"/>
          <a:ext cx="838200" cy="109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97469</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13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11162</xdr:rowOff>
    </xdr:from>
    <xdr:to>
      <xdr:col>50</xdr:col>
      <xdr:colOff>114300</xdr:colOff>
      <xdr:row>96</xdr:row>
      <xdr:rowOff>45811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298912"/>
          <a:ext cx="889000" cy="20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2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11162</xdr:rowOff>
    </xdr:from>
    <xdr:to>
      <xdr:col>45</xdr:col>
      <xdr:colOff>177800</xdr:colOff>
      <xdr:row>95</xdr:row>
      <xdr:rowOff>23506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298912"/>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60763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23506</xdr:rowOff>
    </xdr:from>
    <xdr:to>
      <xdr:col>41</xdr:col>
      <xdr:colOff>50800</xdr:colOff>
      <xdr:row>95</xdr:row>
      <xdr:rowOff>101622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311256"/>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47595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5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103563</xdr:rowOff>
    </xdr:from>
    <xdr:to>
      <xdr:col>55</xdr:col>
      <xdr:colOff>50800</xdr:colOff>
      <xdr:row>90</xdr:row>
      <xdr:rowOff>33713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536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56590</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31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166461</xdr:rowOff>
    </xdr:from>
    <xdr:to>
      <xdr:col>50</xdr:col>
      <xdr:colOff>165100</xdr:colOff>
      <xdr:row>96</xdr:row>
      <xdr:rowOff>96611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5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87738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54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131812</xdr:rowOff>
    </xdr:from>
    <xdr:to>
      <xdr:col>46</xdr:col>
      <xdr:colOff>38100</xdr:colOff>
      <xdr:row>95</xdr:row>
      <xdr:rowOff>61962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4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78489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02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144156</xdr:rowOff>
    </xdr:from>
    <xdr:to>
      <xdr:col>41</xdr:col>
      <xdr:colOff>101600</xdr:colOff>
      <xdr:row>95</xdr:row>
      <xdr:rowOff>74306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2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65433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35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50822</xdr:rowOff>
    </xdr:from>
    <xdr:to>
      <xdr:col>36</xdr:col>
      <xdr:colOff>165100</xdr:colOff>
      <xdr:row>95</xdr:row>
      <xdr:rowOff>152422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143549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4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96919</xdr:rowOff>
    </xdr:from>
    <xdr:to>
      <xdr:col>85</xdr:col>
      <xdr:colOff>127000</xdr:colOff>
      <xdr:row>37</xdr:row>
      <xdr:rowOff>85816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269119"/>
          <a:ext cx="838200" cy="16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86595</xdr:rowOff>
    </xdr:from>
    <xdr:ext cx="378565"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601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96919</xdr:rowOff>
    </xdr:from>
    <xdr:to>
      <xdr:col>81</xdr:col>
      <xdr:colOff>50800</xdr:colOff>
      <xdr:row>38</xdr:row>
      <xdr:rowOff>166805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269119"/>
          <a:ext cx="889000" cy="4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11810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698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166805</xdr:rowOff>
    </xdr:from>
    <xdr:to>
      <xdr:col>76</xdr:col>
      <xdr:colOff>114300</xdr:colOff>
      <xdr:row>39</xdr:row>
      <xdr:rowOff>76672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81905"/>
          <a:ext cx="889000" cy="8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76672</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63222"/>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35016</xdr:rowOff>
    </xdr:from>
    <xdr:to>
      <xdr:col>85</xdr:col>
      <xdr:colOff>177800</xdr:colOff>
      <xdr:row>37</xdr:row>
      <xdr:rowOff>136616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57893</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23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46119</xdr:rowOff>
    </xdr:from>
    <xdr:to>
      <xdr:col>81</xdr:col>
      <xdr:colOff>101600</xdr:colOff>
      <xdr:row>36</xdr:row>
      <xdr:rowOff>147719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2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164246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599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116005</xdr:rowOff>
    </xdr:from>
    <xdr:to>
      <xdr:col>76</xdr:col>
      <xdr:colOff>165100</xdr:colOff>
      <xdr:row>39</xdr:row>
      <xdr:rowOff>46155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37282</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23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25872</xdr:rowOff>
    </xdr:from>
    <xdr:to>
      <xdr:col>72</xdr:col>
      <xdr:colOff>38100</xdr:colOff>
      <xdr:row>39</xdr:row>
      <xdr:rowOff>127472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118599</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46333" y="6805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100952</xdr:rowOff>
    </xdr:from>
    <xdr:to>
      <xdr:col>85</xdr:col>
      <xdr:colOff>127000</xdr:colOff>
      <xdr:row>76</xdr:row>
      <xdr:rowOff>111857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131152"/>
          <a:ext cx="8382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160938</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19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100952</xdr:rowOff>
    </xdr:from>
    <xdr:to>
      <xdr:col>81</xdr:col>
      <xdr:colOff>50800</xdr:colOff>
      <xdr:row>76</xdr:row>
      <xdr:rowOff>104611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31152"/>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123517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3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104611</xdr:rowOff>
    </xdr:from>
    <xdr:to>
      <xdr:col>76</xdr:col>
      <xdr:colOff>114300</xdr:colOff>
      <xdr:row>76</xdr:row>
      <xdr:rowOff>107970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134811"/>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140319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92015</xdr:rowOff>
    </xdr:from>
    <xdr:to>
      <xdr:col>71</xdr:col>
      <xdr:colOff>177800</xdr:colOff>
      <xdr:row>76</xdr:row>
      <xdr:rowOff>107970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122215"/>
          <a:ext cx="8890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161076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132250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61057</xdr:rowOff>
    </xdr:from>
    <xdr:to>
      <xdr:col>85</xdr:col>
      <xdr:colOff>177800</xdr:colOff>
      <xdr:row>76</xdr:row>
      <xdr:rowOff>162657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83934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50152</xdr:rowOff>
    </xdr:from>
    <xdr:to>
      <xdr:col>81</xdr:col>
      <xdr:colOff>101600</xdr:colOff>
      <xdr:row>76</xdr:row>
      <xdr:rowOff>151752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168279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8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53811</xdr:rowOff>
    </xdr:from>
    <xdr:to>
      <xdr:col>76</xdr:col>
      <xdr:colOff>165100</xdr:colOff>
      <xdr:row>76</xdr:row>
      <xdr:rowOff>155411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487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85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57170</xdr:rowOff>
    </xdr:from>
    <xdr:to>
      <xdr:col>72</xdr:col>
      <xdr:colOff>38100</xdr:colOff>
      <xdr:row>76</xdr:row>
      <xdr:rowOff>158770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3847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86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41215</xdr:rowOff>
    </xdr:from>
    <xdr:to>
      <xdr:col>67</xdr:col>
      <xdr:colOff>101600</xdr:colOff>
      <xdr:row>76</xdr:row>
      <xdr:rowOff>142815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159341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84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93425</xdr:rowOff>
    </xdr:from>
    <xdr:to>
      <xdr:col>85</xdr:col>
      <xdr:colOff>127000</xdr:colOff>
      <xdr:row>96</xdr:row>
      <xdr:rowOff>137023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381175"/>
          <a:ext cx="838200" cy="2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149100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08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137023</xdr:rowOff>
    </xdr:from>
    <xdr:to>
      <xdr:col>81</xdr:col>
      <xdr:colOff>50800</xdr:colOff>
      <xdr:row>97</xdr:row>
      <xdr:rowOff>29221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596223"/>
          <a:ext cx="889000" cy="6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59163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29221</xdr:rowOff>
    </xdr:from>
    <xdr:to>
      <xdr:col>76</xdr:col>
      <xdr:colOff>114300</xdr:colOff>
      <xdr:row>98</xdr:row>
      <xdr:rowOff>30102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659871"/>
          <a:ext cx="889000" cy="17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88129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89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30102</xdr:rowOff>
    </xdr:from>
    <xdr:to>
      <xdr:col>71</xdr:col>
      <xdr:colOff>177800</xdr:colOff>
      <xdr:row>98</xdr:row>
      <xdr:rowOff>80786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832202"/>
          <a:ext cx="889000" cy="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79965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88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92727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42625</xdr:rowOff>
    </xdr:from>
    <xdr:to>
      <xdr:col>85</xdr:col>
      <xdr:colOff>177800</xdr:colOff>
      <xdr:row>95</xdr:row>
      <xdr:rowOff>144225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33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65502</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86223</xdr:rowOff>
    </xdr:from>
    <xdr:to>
      <xdr:col>81</xdr:col>
      <xdr:colOff>101600</xdr:colOff>
      <xdr:row>97</xdr:row>
      <xdr:rowOff>16373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54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32900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3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149871</xdr:rowOff>
    </xdr:from>
    <xdr:to>
      <xdr:col>76</xdr:col>
      <xdr:colOff>165100</xdr:colOff>
      <xdr:row>97</xdr:row>
      <xdr:rowOff>80021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6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96548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38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150752</xdr:rowOff>
    </xdr:from>
    <xdr:to>
      <xdr:col>72</xdr:col>
      <xdr:colOff>38100</xdr:colOff>
      <xdr:row>98</xdr:row>
      <xdr:rowOff>80902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8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97429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55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29986</xdr:rowOff>
    </xdr:from>
    <xdr:to>
      <xdr:col>67</xdr:col>
      <xdr:colOff>101600</xdr:colOff>
      <xdr:row>98</xdr:row>
      <xdr:rowOff>131586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122713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92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70438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98004</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527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167422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63752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167422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99466</xdr:rowOff>
    </xdr:from>
    <xdr:to>
      <xdr:col>116</xdr:col>
      <xdr:colOff>63500</xdr:colOff>
      <xdr:row>74</xdr:row>
      <xdr:rowOff>143723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786766"/>
          <a:ext cx="8382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35551</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94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143723</xdr:rowOff>
    </xdr:from>
    <xdr:to>
      <xdr:col>111</xdr:col>
      <xdr:colOff>177800</xdr:colOff>
      <xdr:row>75</xdr:row>
      <xdr:rowOff>9489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831023"/>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9489</xdr:rowOff>
    </xdr:from>
    <xdr:to>
      <xdr:col>107</xdr:col>
      <xdr:colOff>50800</xdr:colOff>
      <xdr:row>75</xdr:row>
      <xdr:rowOff>82916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868239"/>
          <a:ext cx="889000" cy="7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0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82916</xdr:rowOff>
    </xdr:from>
    <xdr:to>
      <xdr:col>102</xdr:col>
      <xdr:colOff>114300</xdr:colOff>
      <xdr:row>75</xdr:row>
      <xdr:rowOff>159772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941666"/>
          <a:ext cx="889000" cy="7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144528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167570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48666</xdr:rowOff>
    </xdr:from>
    <xdr:to>
      <xdr:col>116</xdr:col>
      <xdr:colOff>114300</xdr:colOff>
      <xdr:row>74</xdr:row>
      <xdr:rowOff>150266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7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71543</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5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92923</xdr:rowOff>
    </xdr:from>
    <xdr:to>
      <xdr:col>112</xdr:col>
      <xdr:colOff>38100</xdr:colOff>
      <xdr:row>75</xdr:row>
      <xdr:rowOff>23073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7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39600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5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130139</xdr:rowOff>
    </xdr:from>
    <xdr:to>
      <xdr:col>107</xdr:col>
      <xdr:colOff>101600</xdr:colOff>
      <xdr:row>75</xdr:row>
      <xdr:rowOff>60289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76816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5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32116</xdr:rowOff>
    </xdr:from>
    <xdr:to>
      <xdr:col>102</xdr:col>
      <xdr:colOff>165100</xdr:colOff>
      <xdr:row>75</xdr:row>
      <xdr:rowOff>133716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9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124843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98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108971</xdr:rowOff>
    </xdr:from>
    <xdr:to>
      <xdr:col>98</xdr:col>
      <xdr:colOff>38100</xdr:colOff>
      <xdr:row>76</xdr:row>
      <xdr:rowOff>39120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677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30249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463,274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106,912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いる。これは、新型コロナや物価高騰対策として実施した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子育て世帯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や住民税非課税世帯等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対する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臨時特別給付金の減などによるもので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ものの、近年は増加傾向にあることから、引き続き状況を注視していく。</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90,742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41,135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円の増となっており、これは新体育館の整備が完成したことに伴い香陵公園周辺整備事業が増加したことが主な要因である。今後も大規模な事業が控えていることから、引き続き状況を注視していく。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66,470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円と前年度に比べて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4,150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ふるさと納税の増に伴う返礼品等に係る事務費の増が主な要因で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補助費等が、住民一人当たり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47,751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4,729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円減となって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おり、病院事業会計への繰出金（経営支援分）の減や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新型コロナウイルス感染症対策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関連事業の減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令和２年７月豪雨や令和３年７月及び９月の大雨により被災した農林施設や土木施設などの復旧工事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があったことから、比較すると減となっている。近年、自然災害が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頻発激甚化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していることから、今後も速やかな復旧を行うことができるよう適切な対応を行っていく。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21,167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円で、近年増加傾向にあるふるさと応援基金寄附金の増によるふるさと応援基金積立金の増が主な要因である。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189,632
184,894
186.82
91,055,621
87,851,541
3,111,955
41,402,281
71,146,189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23114</xdr:rowOff>
    </xdr:from>
    <xdr:to>
      <xdr:col>24</xdr:col>
      <xdr:colOff>63500</xdr:colOff>
      <xdr:row>31</xdr:row>
      <xdr:rowOff>87122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3380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36085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87122</xdr:rowOff>
    </xdr:from>
    <xdr:to>
      <xdr:col>19</xdr:col>
      <xdr:colOff>177800</xdr:colOff>
      <xdr:row>31</xdr:row>
      <xdr:rowOff>146558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4020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88646</xdr:rowOff>
    </xdr:from>
    <xdr:to>
      <xdr:col>15</xdr:col>
      <xdr:colOff>50800</xdr:colOff>
      <xdr:row>31</xdr:row>
      <xdr:rowOff>146558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4035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88646</xdr:rowOff>
    </xdr:from>
    <xdr:to>
      <xdr:col>10</xdr:col>
      <xdr:colOff>114300</xdr:colOff>
      <xdr:row>32</xdr:row>
      <xdr:rowOff>148844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0359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166387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143764</xdr:rowOff>
    </xdr:from>
    <xdr:to>
      <xdr:col>24</xdr:col>
      <xdr:colOff>114300</xdr:colOff>
      <xdr:row>31</xdr:row>
      <xdr:rowOff>73914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28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166641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3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36322</xdr:rowOff>
    </xdr:from>
    <xdr:to>
      <xdr:col>20</xdr:col>
      <xdr:colOff>38100</xdr:colOff>
      <xdr:row>31</xdr:row>
      <xdr:rowOff>137922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3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154449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1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95758</xdr:rowOff>
    </xdr:from>
    <xdr:to>
      <xdr:col>15</xdr:col>
      <xdr:colOff>101600</xdr:colOff>
      <xdr:row>32</xdr:row>
      <xdr:rowOff>25908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42435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37846</xdr:rowOff>
    </xdr:from>
    <xdr:to>
      <xdr:col>10</xdr:col>
      <xdr:colOff>165100</xdr:colOff>
      <xdr:row>31</xdr:row>
      <xdr:rowOff>139446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3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155973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98044</xdr:rowOff>
    </xdr:from>
    <xdr:to>
      <xdr:col>6</xdr:col>
      <xdr:colOff>38100</xdr:colOff>
      <xdr:row>33</xdr:row>
      <xdr:rowOff>28194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44721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46406</xdr:rowOff>
    </xdr:from>
    <xdr:to>
      <xdr:col>24</xdr:col>
      <xdr:colOff>63500</xdr:colOff>
      <xdr:row>58</xdr:row>
      <xdr:rowOff>5855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19056"/>
          <a:ext cx="838200" cy="1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120311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2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132664</xdr:rowOff>
    </xdr:from>
    <xdr:to>
      <xdr:col>19</xdr:col>
      <xdr:colOff>177800</xdr:colOff>
      <xdr:row>58</xdr:row>
      <xdr:rowOff>5855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705164"/>
          <a:ext cx="889000" cy="124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75722</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0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132664</xdr:rowOff>
    </xdr:from>
    <xdr:to>
      <xdr:col>15</xdr:col>
      <xdr:colOff>50800</xdr:colOff>
      <xdr:row>58</xdr:row>
      <xdr:rowOff>139459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705164"/>
          <a:ext cx="889000" cy="137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71340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81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138494</xdr:rowOff>
    </xdr:from>
    <xdr:to>
      <xdr:col>10</xdr:col>
      <xdr:colOff>114300</xdr:colOff>
      <xdr:row>58</xdr:row>
      <xdr:rowOff>139459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8259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165752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3027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167056</xdr:rowOff>
    </xdr:from>
    <xdr:to>
      <xdr:col>24</xdr:col>
      <xdr:colOff>114300</xdr:colOff>
      <xdr:row>57</xdr:row>
      <xdr:rowOff>97206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18483</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126505</xdr:rowOff>
    </xdr:from>
    <xdr:to>
      <xdr:col>20</xdr:col>
      <xdr:colOff>38100</xdr:colOff>
      <xdr:row>58</xdr:row>
      <xdr:rowOff>56655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73182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6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81864</xdr:rowOff>
    </xdr:from>
    <xdr:to>
      <xdr:col>15</xdr:col>
      <xdr:colOff>101600</xdr:colOff>
      <xdr:row>51</xdr:row>
      <xdr:rowOff>12014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6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28541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42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88659</xdr:rowOff>
    </xdr:from>
    <xdr:to>
      <xdr:col>10</xdr:col>
      <xdr:colOff>165100</xdr:colOff>
      <xdr:row>59</xdr:row>
      <xdr:rowOff>18809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3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9936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2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87694</xdr:rowOff>
    </xdr:from>
    <xdr:to>
      <xdr:col>6</xdr:col>
      <xdr:colOff>38100</xdr:colOff>
      <xdr:row>59</xdr:row>
      <xdr:rowOff>17844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8971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150430</xdr:rowOff>
    </xdr:from>
    <xdr:to>
      <xdr:col>24</xdr:col>
      <xdr:colOff>62865</xdr:colOff>
      <xdr:row>77</xdr:row>
      <xdr:rowOff>91266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51930"/>
          <a:ext cx="1270" cy="114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95093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9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91266</xdr:rowOff>
    </xdr:from>
    <xdr:to>
      <xdr:col>24</xdr:col>
      <xdr:colOff>152400</xdr:colOff>
      <xdr:row>77</xdr:row>
      <xdr:rowOff>91266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9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97107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2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150430</xdr:rowOff>
    </xdr:from>
    <xdr:to>
      <xdr:col>24</xdr:col>
      <xdr:colOff>152400</xdr:colOff>
      <xdr:row>70</xdr:row>
      <xdr:rowOff>150430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5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139000</xdr:rowOff>
    </xdr:from>
    <xdr:to>
      <xdr:col>24</xdr:col>
      <xdr:colOff>63500</xdr:colOff>
      <xdr:row>76</xdr:row>
      <xdr:rowOff>104296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97750"/>
          <a:ext cx="838200" cy="13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133451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110574</xdr:rowOff>
    </xdr:from>
    <xdr:to>
      <xdr:col>24</xdr:col>
      <xdr:colOff>114300</xdr:colOff>
      <xdr:row>76</xdr:row>
      <xdr:rowOff>40723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3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139000</xdr:rowOff>
    </xdr:from>
    <xdr:to>
      <xdr:col>19</xdr:col>
      <xdr:colOff>177800</xdr:colOff>
      <xdr:row>77</xdr:row>
      <xdr:rowOff>156959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97750"/>
          <a:ext cx="889000" cy="36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24806</xdr:rowOff>
    </xdr:from>
    <xdr:to>
      <xdr:col>20</xdr:col>
      <xdr:colOff>38100</xdr:colOff>
      <xdr:row>75</xdr:row>
      <xdr:rowOff>126406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142933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5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156959</xdr:rowOff>
    </xdr:from>
    <xdr:to>
      <xdr:col>15</xdr:col>
      <xdr:colOff>50800</xdr:colOff>
      <xdr:row>78</xdr:row>
      <xdr:rowOff>52746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58609"/>
          <a:ext cx="889000" cy="6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23749</xdr:rowOff>
    </xdr:from>
    <xdr:to>
      <xdr:col>15</xdr:col>
      <xdr:colOff>101600</xdr:colOff>
      <xdr:row>77</xdr:row>
      <xdr:rowOff>125349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141876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52746</xdr:rowOff>
    </xdr:from>
    <xdr:to>
      <xdr:col>10</xdr:col>
      <xdr:colOff>114300</xdr:colOff>
      <xdr:row>78</xdr:row>
      <xdr:rowOff>145701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25846"/>
          <a:ext cx="889000" cy="9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81485</xdr:rowOff>
    </xdr:from>
    <xdr:to>
      <xdr:col>10</xdr:col>
      <xdr:colOff>165100</xdr:colOff>
      <xdr:row>78</xdr:row>
      <xdr:rowOff>11635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28162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117475</xdr:rowOff>
    </xdr:from>
    <xdr:to>
      <xdr:col>6</xdr:col>
      <xdr:colOff>38100</xdr:colOff>
      <xdr:row>78</xdr:row>
      <xdr:rowOff>47625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64152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53496</xdr:rowOff>
    </xdr:from>
    <xdr:to>
      <xdr:col>24</xdr:col>
      <xdr:colOff>114300</xdr:colOff>
      <xdr:row>76</xdr:row>
      <xdr:rowOff>155096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31923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6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88200</xdr:rowOff>
    </xdr:from>
    <xdr:to>
      <xdr:col>20</xdr:col>
      <xdr:colOff>38100</xdr:colOff>
      <xdr:row>76</xdr:row>
      <xdr:rowOff>18349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469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9476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3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106159</xdr:rowOff>
    </xdr:from>
    <xdr:to>
      <xdr:col>15</xdr:col>
      <xdr:colOff>101600</xdr:colOff>
      <xdr:row>78</xdr:row>
      <xdr:rowOff>36309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27436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0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1946</xdr:rowOff>
    </xdr:from>
    <xdr:to>
      <xdr:col>10</xdr:col>
      <xdr:colOff>165100</xdr:colOff>
      <xdr:row>78</xdr:row>
      <xdr:rowOff>103546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94673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6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94901</xdr:rowOff>
    </xdr:from>
    <xdr:to>
      <xdr:col>6</xdr:col>
      <xdr:colOff>38100</xdr:colOff>
      <xdr:row>79</xdr:row>
      <xdr:rowOff>25051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16178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6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16850</xdr:rowOff>
    </xdr:from>
    <xdr:to>
      <xdr:col>24</xdr:col>
      <xdr:colOff>62865</xdr:colOff>
      <xdr:row>98</xdr:row>
      <xdr:rowOff>155977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18800"/>
          <a:ext cx="1270" cy="133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159804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155977</xdr:rowOff>
    </xdr:from>
    <xdr:to>
      <xdr:col>24</xdr:col>
      <xdr:colOff>152400</xdr:colOff>
      <xdr:row>98</xdr:row>
      <xdr:rowOff>155977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134977</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16850</xdr:rowOff>
    </xdr:from>
    <xdr:to>
      <xdr:col>24</xdr:col>
      <xdr:colOff>152400</xdr:colOff>
      <xdr:row>91</xdr:row>
      <xdr:rowOff>16850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61108</xdr:rowOff>
    </xdr:from>
    <xdr:to>
      <xdr:col>24</xdr:col>
      <xdr:colOff>63500</xdr:colOff>
      <xdr:row>95</xdr:row>
      <xdr:rowOff>58593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177408"/>
          <a:ext cx="838200" cy="16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40215</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2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61788</xdr:rowOff>
    </xdr:from>
    <xdr:to>
      <xdr:col>24</xdr:col>
      <xdr:colOff>114300</xdr:colOff>
      <xdr:row>95</xdr:row>
      <xdr:rowOff>163388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61108</xdr:rowOff>
    </xdr:from>
    <xdr:to>
      <xdr:col>19</xdr:col>
      <xdr:colOff>177800</xdr:colOff>
      <xdr:row>97</xdr:row>
      <xdr:rowOff>82093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177408"/>
          <a:ext cx="889000" cy="53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82454</xdr:rowOff>
    </xdr:from>
    <xdr:to>
      <xdr:col>20</xdr:col>
      <xdr:colOff>38100</xdr:colOff>
      <xdr:row>96</xdr:row>
      <xdr:rowOff>12604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3731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13512</xdr:rowOff>
    </xdr:from>
    <xdr:to>
      <xdr:col>15</xdr:col>
      <xdr:colOff>50800</xdr:colOff>
      <xdr:row>97</xdr:row>
      <xdr:rowOff>82093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4416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63297</xdr:rowOff>
    </xdr:from>
    <xdr:to>
      <xdr:col>15</xdr:col>
      <xdr:colOff>101600</xdr:colOff>
      <xdr:row>97</xdr:row>
      <xdr:rowOff>164897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156024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131197</xdr:rowOff>
    </xdr:from>
    <xdr:to>
      <xdr:col>10</xdr:col>
      <xdr:colOff>114300</xdr:colOff>
      <xdr:row>97</xdr:row>
      <xdr:rowOff>13512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90397"/>
          <a:ext cx="889000" cy="5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170190</xdr:rowOff>
    </xdr:from>
    <xdr:to>
      <xdr:col>10</xdr:col>
      <xdr:colOff>165100</xdr:colOff>
      <xdr:row>97</xdr:row>
      <xdr:rowOff>100340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152817</xdr:rowOff>
    </xdr:from>
    <xdr:to>
      <xdr:col>6</xdr:col>
      <xdr:colOff>38100</xdr:colOff>
      <xdr:row>98</xdr:row>
      <xdr:rowOff>82967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74094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7793</xdr:rowOff>
    </xdr:from>
    <xdr:to>
      <xdr:col>24</xdr:col>
      <xdr:colOff>114300</xdr:colOff>
      <xdr:row>95</xdr:row>
      <xdr:rowOff>109393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30670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4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10308</xdr:rowOff>
    </xdr:from>
    <xdr:to>
      <xdr:col>20</xdr:col>
      <xdr:colOff>38100</xdr:colOff>
      <xdr:row>94</xdr:row>
      <xdr:rowOff>111908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128435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0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31293</xdr:rowOff>
    </xdr:from>
    <xdr:to>
      <xdr:col>15</xdr:col>
      <xdr:colOff>101600</xdr:colOff>
      <xdr:row>97</xdr:row>
      <xdr:rowOff>132893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149420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4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134162</xdr:rowOff>
    </xdr:from>
    <xdr:to>
      <xdr:col>10</xdr:col>
      <xdr:colOff>165100</xdr:colOff>
      <xdr:row>97</xdr:row>
      <xdr:rowOff>64312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80839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6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80397</xdr:rowOff>
    </xdr:from>
    <xdr:to>
      <xdr:col>6</xdr:col>
      <xdr:colOff>38100</xdr:colOff>
      <xdr:row>97</xdr:row>
      <xdr:rowOff>10547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27074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127000</xdr:rowOff>
    </xdr:from>
    <xdr:to>
      <xdr:col>54</xdr:col>
      <xdr:colOff>189865</xdr:colOff>
      <xdr:row>38</xdr:row>
      <xdr:rowOff>86360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099050"/>
          <a:ext cx="127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90187</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73677</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09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6350</xdr:rowOff>
    </xdr:from>
    <xdr:to>
      <xdr:col>55</xdr:col>
      <xdr:colOff>0</xdr:colOff>
      <xdr:row>35</xdr:row>
      <xdr:rowOff>148590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007100"/>
          <a:ext cx="838200" cy="1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93997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5751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6350</xdr:rowOff>
    </xdr:from>
    <xdr:to>
      <xdr:col>50</xdr:col>
      <xdr:colOff>114300</xdr:colOff>
      <xdr:row>36</xdr:row>
      <xdr:rowOff>1270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007100"/>
          <a:ext cx="889000" cy="1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12717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53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1270</xdr:rowOff>
    </xdr:from>
    <xdr:to>
      <xdr:col>45</xdr:col>
      <xdr:colOff>177800</xdr:colOff>
      <xdr:row>36</xdr:row>
      <xdr:rowOff>3810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1734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149877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546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132080</xdr:rowOff>
    </xdr:from>
    <xdr:to>
      <xdr:col>41</xdr:col>
      <xdr:colOff>50800</xdr:colOff>
      <xdr:row>36</xdr:row>
      <xdr:rowOff>3810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13283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116857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543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161307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530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97790</xdr:rowOff>
    </xdr:from>
    <xdr:to>
      <xdr:col>55</xdr:col>
      <xdr:colOff>50800</xdr:colOff>
      <xdr:row>36</xdr:row>
      <xdr:rowOff>27940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76217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76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127000</xdr:rowOff>
    </xdr:from>
    <xdr:to>
      <xdr:col>50</xdr:col>
      <xdr:colOff>165100</xdr:colOff>
      <xdr:row>35</xdr:row>
      <xdr:rowOff>57150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48277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049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121920</xdr:rowOff>
    </xdr:from>
    <xdr:to>
      <xdr:col>46</xdr:col>
      <xdr:colOff>38100</xdr:colOff>
      <xdr:row>36</xdr:row>
      <xdr:rowOff>52070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124460</xdr:rowOff>
    </xdr:from>
    <xdr:to>
      <xdr:col>41</xdr:col>
      <xdr:colOff>101600</xdr:colOff>
      <xdr:row>36</xdr:row>
      <xdr:rowOff>54610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45737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81280</xdr:rowOff>
    </xdr:from>
    <xdr:to>
      <xdr:col>36</xdr:col>
      <xdr:colOff>165100</xdr:colOff>
      <xdr:row>36</xdr:row>
      <xdr:rowOff>11430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2557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96769</xdr:rowOff>
    </xdr:from>
    <xdr:to>
      <xdr:col>55</xdr:col>
      <xdr:colOff>0</xdr:colOff>
      <xdr:row>57</xdr:row>
      <xdr:rowOff>67280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526519"/>
          <a:ext cx="838200" cy="3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3045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5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67280</xdr:rowOff>
    </xdr:from>
    <xdr:to>
      <xdr:col>50</xdr:col>
      <xdr:colOff>114300</xdr:colOff>
      <xdr:row>57</xdr:row>
      <xdr:rowOff>78344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39930"/>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133758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90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78344</xdr:rowOff>
    </xdr:from>
    <xdr:to>
      <xdr:col>45</xdr:col>
      <xdr:colOff>177800</xdr:colOff>
      <xdr:row>57</xdr:row>
      <xdr:rowOff>99649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50994"/>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121825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89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99649</xdr:rowOff>
    </xdr:from>
    <xdr:to>
      <xdr:col>41</xdr:col>
      <xdr:colOff>50800</xdr:colOff>
      <xdr:row>57</xdr:row>
      <xdr:rowOff>117343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72299"/>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150563</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141602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45969</xdr:rowOff>
    </xdr:from>
    <xdr:to>
      <xdr:col>55</xdr:col>
      <xdr:colOff>50800</xdr:colOff>
      <xdr:row>55</xdr:row>
      <xdr:rowOff>147569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7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68846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2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16480</xdr:rowOff>
    </xdr:from>
    <xdr:to>
      <xdr:col>50</xdr:col>
      <xdr:colOff>165100</xdr:colOff>
      <xdr:row>57</xdr:row>
      <xdr:rowOff>118080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8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134607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56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27544</xdr:rowOff>
    </xdr:from>
    <xdr:to>
      <xdr:col>46</xdr:col>
      <xdr:colOff>38100</xdr:colOff>
      <xdr:row>57</xdr:row>
      <xdr:rowOff>129144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0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145671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57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48849</xdr:rowOff>
    </xdr:from>
    <xdr:to>
      <xdr:col>41</xdr:col>
      <xdr:colOff>101600</xdr:colOff>
      <xdr:row>57</xdr:row>
      <xdr:rowOff>150449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2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141576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1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66543</xdr:rowOff>
    </xdr:from>
    <xdr:to>
      <xdr:col>36</xdr:col>
      <xdr:colOff>165100</xdr:colOff>
      <xdr:row>57</xdr:row>
      <xdr:rowOff>168143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3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159270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3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13475</xdr:rowOff>
    </xdr:from>
    <xdr:to>
      <xdr:col>55</xdr:col>
      <xdr:colOff>0</xdr:colOff>
      <xdr:row>77</xdr:row>
      <xdr:rowOff>123583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15125"/>
          <a:ext cx="838200" cy="1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117034</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975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138061</xdr:rowOff>
    </xdr:from>
    <xdr:to>
      <xdr:col>50</xdr:col>
      <xdr:colOff>114300</xdr:colOff>
      <xdr:row>77</xdr:row>
      <xdr:rowOff>13475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168261"/>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58437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138061</xdr:rowOff>
    </xdr:from>
    <xdr:to>
      <xdr:col>45</xdr:col>
      <xdr:colOff>177800</xdr:colOff>
      <xdr:row>77</xdr:row>
      <xdr:rowOff>152082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168261"/>
          <a:ext cx="889000" cy="1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98289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152082</xdr:rowOff>
    </xdr:from>
    <xdr:to>
      <xdr:col>41</xdr:col>
      <xdr:colOff>50800</xdr:colOff>
      <xdr:row>77</xdr:row>
      <xdr:rowOff>164922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53732"/>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146600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165688</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72783</xdr:rowOff>
    </xdr:from>
    <xdr:to>
      <xdr:col>55</xdr:col>
      <xdr:colOff>50800</xdr:colOff>
      <xdr:row>78</xdr:row>
      <xdr:rowOff>2933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51210</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5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134125</xdr:rowOff>
    </xdr:from>
    <xdr:to>
      <xdr:col>50</xdr:col>
      <xdr:colOff>165100</xdr:colOff>
      <xdr:row>77</xdr:row>
      <xdr:rowOff>64275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55402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25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87261</xdr:rowOff>
    </xdr:from>
    <xdr:to>
      <xdr:col>46</xdr:col>
      <xdr:colOff>38100</xdr:colOff>
      <xdr:row>77</xdr:row>
      <xdr:rowOff>17411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8538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2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101282</xdr:rowOff>
    </xdr:from>
    <xdr:to>
      <xdr:col>41</xdr:col>
      <xdr:colOff>101600</xdr:colOff>
      <xdr:row>78</xdr:row>
      <xdr:rowOff>31432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22559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39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114122</xdr:rowOff>
    </xdr:from>
    <xdr:to>
      <xdr:col>36</xdr:col>
      <xdr:colOff>165100</xdr:colOff>
      <xdr:row>78</xdr:row>
      <xdr:rowOff>44272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35399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0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160483</xdr:rowOff>
    </xdr:from>
    <xdr:to>
      <xdr:col>55</xdr:col>
      <xdr:colOff>0</xdr:colOff>
      <xdr:row>94</xdr:row>
      <xdr:rowOff>167132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276783"/>
          <a:ext cx="8382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81329</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4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160483</xdr:rowOff>
    </xdr:from>
    <xdr:to>
      <xdr:col>50</xdr:col>
      <xdr:colOff>114300</xdr:colOff>
      <xdr:row>95</xdr:row>
      <xdr:rowOff>62433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276783"/>
          <a:ext cx="889000" cy="7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12120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162637</xdr:rowOff>
    </xdr:from>
    <xdr:to>
      <xdr:col>45</xdr:col>
      <xdr:colOff>177800</xdr:colOff>
      <xdr:row>95</xdr:row>
      <xdr:rowOff>62433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278937"/>
          <a:ext cx="889000" cy="7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23950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160789</xdr:rowOff>
    </xdr:from>
    <xdr:to>
      <xdr:col>41</xdr:col>
      <xdr:colOff>50800</xdr:colOff>
      <xdr:row>94</xdr:row>
      <xdr:rowOff>162637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277089"/>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57897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116332</xdr:rowOff>
    </xdr:from>
    <xdr:to>
      <xdr:col>55</xdr:col>
      <xdr:colOff>50800</xdr:colOff>
      <xdr:row>95</xdr:row>
      <xdr:rowOff>46482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3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139209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8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109683</xdr:rowOff>
    </xdr:from>
    <xdr:to>
      <xdr:col>50</xdr:col>
      <xdr:colOff>165100</xdr:colOff>
      <xdr:row>95</xdr:row>
      <xdr:rowOff>39833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56360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00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11633</xdr:rowOff>
    </xdr:from>
    <xdr:to>
      <xdr:col>46</xdr:col>
      <xdr:colOff>38100</xdr:colOff>
      <xdr:row>95</xdr:row>
      <xdr:rowOff>113233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129760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111837</xdr:rowOff>
    </xdr:from>
    <xdr:to>
      <xdr:col>41</xdr:col>
      <xdr:colOff>101600</xdr:colOff>
      <xdr:row>95</xdr:row>
      <xdr:rowOff>41987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58514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0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109989</xdr:rowOff>
    </xdr:from>
    <xdr:to>
      <xdr:col>36</xdr:col>
      <xdr:colOff>165100</xdr:colOff>
      <xdr:row>95</xdr:row>
      <xdr:rowOff>40139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56666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136434</xdr:rowOff>
    </xdr:from>
    <xdr:to>
      <xdr:col>85</xdr:col>
      <xdr:colOff>127000</xdr:colOff>
      <xdr:row>34</xdr:row>
      <xdr:rowOff>167567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965734"/>
          <a:ext cx="838200" cy="3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18668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0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89299</xdr:rowOff>
    </xdr:from>
    <xdr:to>
      <xdr:col>81</xdr:col>
      <xdr:colOff>50800</xdr:colOff>
      <xdr:row>34</xdr:row>
      <xdr:rowOff>136434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918599"/>
          <a:ext cx="889000" cy="4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125239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89299</xdr:rowOff>
    </xdr:from>
    <xdr:to>
      <xdr:col>76</xdr:col>
      <xdr:colOff>114300</xdr:colOff>
      <xdr:row>34</xdr:row>
      <xdr:rowOff>153198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918599"/>
          <a:ext cx="889000" cy="6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138846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153198</xdr:rowOff>
    </xdr:from>
    <xdr:to>
      <xdr:col>71</xdr:col>
      <xdr:colOff>177800</xdr:colOff>
      <xdr:row>35</xdr:row>
      <xdr:rowOff>35959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982498"/>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147990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70484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116767</xdr:rowOff>
    </xdr:from>
    <xdr:to>
      <xdr:col>85</xdr:col>
      <xdr:colOff>177800</xdr:colOff>
      <xdr:row>35</xdr:row>
      <xdr:rowOff>46917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94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139644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79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85634</xdr:rowOff>
    </xdr:from>
    <xdr:to>
      <xdr:col>81</xdr:col>
      <xdr:colOff>101600</xdr:colOff>
      <xdr:row>35</xdr:row>
      <xdr:rowOff>15784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9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32311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6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38499</xdr:rowOff>
    </xdr:from>
    <xdr:to>
      <xdr:col>76</xdr:col>
      <xdr:colOff>165100</xdr:colOff>
      <xdr:row>34</xdr:row>
      <xdr:rowOff>140099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8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156626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6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102398</xdr:rowOff>
    </xdr:from>
    <xdr:to>
      <xdr:col>72</xdr:col>
      <xdr:colOff>38100</xdr:colOff>
      <xdr:row>35</xdr:row>
      <xdr:rowOff>32548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9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49075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7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156609</xdr:rowOff>
    </xdr:from>
    <xdr:to>
      <xdr:col>67</xdr:col>
      <xdr:colOff>101600</xdr:colOff>
      <xdr:row>35</xdr:row>
      <xdr:rowOff>86759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9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103286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76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103924</xdr:rowOff>
    </xdr:from>
    <xdr:to>
      <xdr:col>85</xdr:col>
      <xdr:colOff>127000</xdr:colOff>
      <xdr:row>57</xdr:row>
      <xdr:rowOff>91713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190774"/>
          <a:ext cx="838200" cy="67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73289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503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130613</xdr:rowOff>
    </xdr:from>
    <xdr:to>
      <xdr:col>81</xdr:col>
      <xdr:colOff>50800</xdr:colOff>
      <xdr:row>57</xdr:row>
      <xdr:rowOff>91713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731813"/>
          <a:ext cx="889000" cy="1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164851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130613</xdr:rowOff>
    </xdr:from>
    <xdr:to>
      <xdr:col>76</xdr:col>
      <xdr:colOff>114300</xdr:colOff>
      <xdr:row>57</xdr:row>
      <xdr:rowOff>89580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731813"/>
          <a:ext cx="889000" cy="1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135894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3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89580</xdr:rowOff>
    </xdr:from>
    <xdr:to>
      <xdr:col>71</xdr:col>
      <xdr:colOff>177800</xdr:colOff>
      <xdr:row>57</xdr:row>
      <xdr:rowOff>155321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62230"/>
          <a:ext cx="889000" cy="6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53124</xdr:rowOff>
    </xdr:from>
    <xdr:to>
      <xdr:col>85</xdr:col>
      <xdr:colOff>177800</xdr:colOff>
      <xdr:row>53</xdr:row>
      <xdr:rowOff>154724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13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76001</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99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40913</xdr:rowOff>
    </xdr:from>
    <xdr:to>
      <xdr:col>81</xdr:col>
      <xdr:colOff>101600</xdr:colOff>
      <xdr:row>57</xdr:row>
      <xdr:rowOff>142513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133640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0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79813</xdr:rowOff>
    </xdr:from>
    <xdr:to>
      <xdr:col>76</xdr:col>
      <xdr:colOff>165100</xdr:colOff>
      <xdr:row>57</xdr:row>
      <xdr:rowOff>9963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68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77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38780</xdr:rowOff>
    </xdr:from>
    <xdr:to>
      <xdr:col>72</xdr:col>
      <xdr:colOff>38100</xdr:colOff>
      <xdr:row>57</xdr:row>
      <xdr:rowOff>140380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131507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0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104521</xdr:rowOff>
    </xdr:from>
    <xdr:to>
      <xdr:col>67</xdr:col>
      <xdr:colOff>101600</xdr:colOff>
      <xdr:row>58</xdr:row>
      <xdr:rowOff>34671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25798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96920</xdr:rowOff>
    </xdr:from>
    <xdr:to>
      <xdr:col>85</xdr:col>
      <xdr:colOff>127000</xdr:colOff>
      <xdr:row>77</xdr:row>
      <xdr:rowOff>85816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127120"/>
          <a:ext cx="838200" cy="16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86594</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59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96920</xdr:rowOff>
    </xdr:from>
    <xdr:to>
      <xdr:col>81</xdr:col>
      <xdr:colOff>50800</xdr:colOff>
      <xdr:row>78</xdr:row>
      <xdr:rowOff>166805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127120"/>
          <a:ext cx="889000" cy="4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11809</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55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166805</xdr:rowOff>
    </xdr:from>
    <xdr:to>
      <xdr:col>76</xdr:col>
      <xdr:colOff>114300</xdr:colOff>
      <xdr:row>79</xdr:row>
      <xdr:rowOff>76671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39905"/>
          <a:ext cx="8890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76671</xdr:rowOff>
    </xdr:from>
    <xdr:to>
      <xdr:col>71</xdr:col>
      <xdr:colOff>177800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621221"/>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35016</xdr:rowOff>
    </xdr:from>
    <xdr:to>
      <xdr:col>85</xdr:col>
      <xdr:colOff>177800</xdr:colOff>
      <xdr:row>77</xdr:row>
      <xdr:rowOff>136616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57893</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08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46120</xdr:rowOff>
    </xdr:from>
    <xdr:to>
      <xdr:col>81</xdr:col>
      <xdr:colOff>101600</xdr:colOff>
      <xdr:row>76</xdr:row>
      <xdr:rowOff>147720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0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164246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285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116005</xdr:rowOff>
    </xdr:from>
    <xdr:to>
      <xdr:col>76</xdr:col>
      <xdr:colOff>165100</xdr:colOff>
      <xdr:row>79</xdr:row>
      <xdr:rowOff>46155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37282</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581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25871</xdr:rowOff>
    </xdr:from>
    <xdr:to>
      <xdr:col>72</xdr:col>
      <xdr:colOff>38100</xdr:colOff>
      <xdr:row>79</xdr:row>
      <xdr:rowOff>127471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118598</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46333" y="136631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100907</xdr:rowOff>
    </xdr:from>
    <xdr:to>
      <xdr:col>85</xdr:col>
      <xdr:colOff>127000</xdr:colOff>
      <xdr:row>96</xdr:row>
      <xdr:rowOff>111810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560107"/>
          <a:ext cx="838200" cy="1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160938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620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100907</xdr:rowOff>
    </xdr:from>
    <xdr:to>
      <xdr:col>81</xdr:col>
      <xdr:colOff>50800</xdr:colOff>
      <xdr:row>96</xdr:row>
      <xdr:rowOff>104564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6010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123517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104564</xdr:rowOff>
    </xdr:from>
    <xdr:to>
      <xdr:col>76</xdr:col>
      <xdr:colOff>114300</xdr:colOff>
      <xdr:row>96</xdr:row>
      <xdr:rowOff>107947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63764"/>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140319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91991</xdr:rowOff>
    </xdr:from>
    <xdr:to>
      <xdr:col>71</xdr:col>
      <xdr:colOff>177800</xdr:colOff>
      <xdr:row>96</xdr:row>
      <xdr:rowOff>107947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51191"/>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61010</xdr:rowOff>
    </xdr:from>
    <xdr:to>
      <xdr:col>85</xdr:col>
      <xdr:colOff>177800</xdr:colOff>
      <xdr:row>96</xdr:row>
      <xdr:rowOff>162610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83887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7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50107</xdr:rowOff>
    </xdr:from>
    <xdr:to>
      <xdr:col>81</xdr:col>
      <xdr:colOff>101600</xdr:colOff>
      <xdr:row>96</xdr:row>
      <xdr:rowOff>151707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168234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2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53764</xdr:rowOff>
    </xdr:from>
    <xdr:to>
      <xdr:col>76</xdr:col>
      <xdr:colOff>165100</xdr:colOff>
      <xdr:row>96</xdr:row>
      <xdr:rowOff>155364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441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2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57147</xdr:rowOff>
    </xdr:from>
    <xdr:to>
      <xdr:col>72</xdr:col>
      <xdr:colOff>38100</xdr:colOff>
      <xdr:row>96</xdr:row>
      <xdr:rowOff>158747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3824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2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41191</xdr:rowOff>
    </xdr:from>
    <xdr:to>
      <xdr:col>67</xdr:col>
      <xdr:colOff>101600</xdr:colOff>
      <xdr:row>96</xdr:row>
      <xdr:rowOff>142791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159318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2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ふるさと納税の増によるふるさと応援基金積立金の増や返礼品等に係る事務費の増のほか、財政調整基金の積立金の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増により、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民生費：価格高騰緊急支援給付金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支給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の皆増等による増の一方で、子育て世帯や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住民税非課税世帯等</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への臨時給付金事業が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減となったことにより、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衛生費：主に新型コロナウイルスワクチン接種事業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病院事業会計繰出金の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（経営支援）などによ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り、減となった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農林水産業費：主に農業工場の建設に伴う農業振興推進対策事業の増により、増となった。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商工費：主に新型コロナウイルス関連事業の減により、減となった。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新総合体育館の完成に伴うサービス購入費の皆増などにより、大幅な増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災害復旧費：前年度に令和２年７月豪雨や令和３年７月及び９月の大雨により被災した農林施設や土木施設などの復旧工事があったことから、比較すると減となっている。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実質収支額については、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香陵公園周辺整備事業など</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の普通建設事業の歳出増などにより、前年比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6,259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万</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千円の減となったことで、標準財政規模比で前年度から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0.64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一方</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、財政調整基金について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ふるさと納税の返礼品に係る経費などに充当するために取崩があった</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、令和３年度の実質収支の</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分の</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以上を積立てたことにより、標準財政規模比で</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1.92</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本市においては、今後大規模事業が見込まれることから、行政改革の推進等により効率的かつ効果的な行政運営を図っていく。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令和</a:t>
          </a:r>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４</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年度の標準財政規模に対する黒字額の割合は、一般会計の</a:t>
          </a:r>
          <a:r>
            <a:rPr kumimoji="1"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7.51%</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が最も高く、次いで水道事業会計の</a:t>
          </a:r>
          <a:r>
            <a:rPr kumimoji="1"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6.00%</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病院事業</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会計の</a:t>
          </a:r>
          <a:r>
            <a:rPr kumimoji="1"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2.25%</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となっている。</a:t>
          </a:r>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一般会計については、香陵公園周辺整備事業などの普通建設事業の歳出増などにより、標準財政規模比で前年度から</a:t>
          </a:r>
          <a:r>
            <a:rPr kumimoji="1"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0.65</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ポイント</a:t>
          </a:r>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減少</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している。</a:t>
          </a:r>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病院事業会計については、</a:t>
          </a:r>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新たに医師を確保した救急科などで収益を伸ばしたほか、新型コロナウイルス感染症病床確保料などの補助金を収入にしたことなどにより、</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標準財政規模比で前年度から</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1.32</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ポイント</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増加</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し</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ている</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pPr eaLnBrk="1" fontAlgn="auto" latinLnBrk="0" hangingPunct="1"/>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介護保険事業特別会計については、令和３年度は３年に１度の保険料基準額改定の初年度であったことなどから、黒字額は増となったが、令和４年度は居宅サービス利用者の増により給付費が増となったことなどから、前年度から</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0.61</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ポイント減少している。</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国民健康保険事業特別会計については、被保険者数の減に伴い、保険料徴収額が減になったことなどから、</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前年度から</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0.42</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ポイント減少している。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今後も歳入の確保や経費の削減を図り、健全な財政運営に努めていく。</a:t>
          </a:r>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a:p>
          <a:endParaRPr kumimoji="1" lang="ja-JP" altLang="en-US" sz="12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40" zoomScaleNormal="4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91055621</v>
      </c>
      <c r="BO4" s="371"/>
      <c r="BP4" s="371"/>
      <c r="BQ4" s="371"/>
      <c r="BR4" s="371"/>
      <c r="BS4" s="371"/>
      <c r="BT4" s="371"/>
      <c r="BU4" s="372"/>
      <c r="BV4" s="370">
        <v>85613036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7.5</v>
      </c>
      <c r="CU4" s="377"/>
      <c r="CV4" s="377"/>
      <c r="CW4" s="377"/>
      <c r="CX4" s="377"/>
      <c r="CY4" s="377"/>
      <c r="CZ4" s="377"/>
      <c r="DA4" s="378"/>
      <c r="DB4" s="376">
        <v>8.1999999999999993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87851541</v>
      </c>
      <c r="BO5" s="408"/>
      <c r="BP5" s="408"/>
      <c r="BQ5" s="408"/>
      <c r="BR5" s="408"/>
      <c r="BS5" s="408"/>
      <c r="BT5" s="408"/>
      <c r="BU5" s="409"/>
      <c r="BV5" s="407">
        <v>81968958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87.3</v>
      </c>
      <c r="CU5" s="405"/>
      <c r="CV5" s="405"/>
      <c r="CW5" s="405"/>
      <c r="CX5" s="405"/>
      <c r="CY5" s="405"/>
      <c r="CZ5" s="405"/>
      <c r="DA5" s="406"/>
      <c r="DB5" s="404">
        <v>85.5</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3204080</v>
      </c>
      <c r="BO6" s="408"/>
      <c r="BP6" s="408"/>
      <c r="BQ6" s="408"/>
      <c r="BR6" s="408"/>
      <c r="BS6" s="408"/>
      <c r="BT6" s="408"/>
      <c r="BU6" s="409"/>
      <c r="BV6" s="407">
        <v>3644078</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89.9</v>
      </c>
      <c r="CU6" s="445"/>
      <c r="CV6" s="445"/>
      <c r="CW6" s="445"/>
      <c r="CX6" s="445"/>
      <c r="CY6" s="445"/>
      <c r="CZ6" s="445"/>
      <c r="DA6" s="446"/>
      <c r="DB6" s="444">
        <v>90.4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92125</v>
      </c>
      <c r="BO7" s="408"/>
      <c r="BP7" s="408"/>
      <c r="BQ7" s="408"/>
      <c r="BR7" s="408"/>
      <c r="BS7" s="408"/>
      <c r="BT7" s="408"/>
      <c r="BU7" s="409"/>
      <c r="BV7" s="407">
        <v>169531</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41402281</v>
      </c>
      <c r="CU7" s="408"/>
      <c r="CV7" s="408"/>
      <c r="CW7" s="408"/>
      <c r="CX7" s="408"/>
      <c r="CY7" s="408"/>
      <c r="CZ7" s="408"/>
      <c r="DA7" s="409"/>
      <c r="DB7" s="407">
        <v>42558185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3111955</v>
      </c>
      <c r="BO8" s="408"/>
      <c r="BP8" s="408"/>
      <c r="BQ8" s="408"/>
      <c r="BR8" s="408"/>
      <c r="BS8" s="408"/>
      <c r="BT8" s="408"/>
      <c r="BU8" s="409"/>
      <c r="BV8" s="407">
        <v>3474547</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0.93</v>
      </c>
      <c r="CU8" s="448"/>
      <c r="CV8" s="448"/>
      <c r="CW8" s="448"/>
      <c r="CX8" s="448"/>
      <c r="CY8" s="448"/>
      <c r="CZ8" s="448"/>
      <c r="DA8" s="449"/>
      <c r="DB8" s="447">
        <v>0.94</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189386</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-362592</v>
      </c>
      <c r="BO9" s="408"/>
      <c r="BP9" s="408"/>
      <c r="BQ9" s="408"/>
      <c r="BR9" s="408"/>
      <c r="BS9" s="408"/>
      <c r="BT9" s="408"/>
      <c r="BU9" s="409"/>
      <c r="BV9" s="407">
        <v>1909157</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12.4</v>
      </c>
      <c r="CU9" s="405"/>
      <c r="CV9" s="405"/>
      <c r="CW9" s="405"/>
      <c r="CX9" s="405"/>
      <c r="CY9" s="405"/>
      <c r="CZ9" s="405"/>
      <c r="DA9" s="406"/>
      <c r="DB9" s="404">
        <v>12.9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195633</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96</v>
      </c>
      <c r="AV10" s="440"/>
      <c r="AW10" s="440"/>
      <c r="AX10" s="440"/>
      <c r="AY10" s="441" t="s">
        <v>124</v>
      </c>
      <c r="AZ10" s="442"/>
      <c r="BA10" s="442"/>
      <c r="BB10" s="442"/>
      <c r="BC10" s="442"/>
      <c r="BD10" s="442"/>
      <c r="BE10" s="442"/>
      <c r="BF10" s="442"/>
      <c r="BG10" s="442"/>
      <c r="BH10" s="442"/>
      <c r="BI10" s="442"/>
      <c r="BJ10" s="442"/>
      <c r="BK10" s="442"/>
      <c r="BL10" s="442"/>
      <c r="BM10" s="443"/>
      <c r="BN10" s="407">
        <v>1782875</v>
      </c>
      <c r="BO10" s="408"/>
      <c r="BP10" s="408"/>
      <c r="BQ10" s="408"/>
      <c r="BR10" s="408"/>
      <c r="BS10" s="408"/>
      <c r="BT10" s="408"/>
      <c r="BU10" s="409"/>
      <c r="BV10" s="407">
        <v>1591024</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96</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189632</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1122757</v>
      </c>
      <c r="BO12" s="408"/>
      <c r="BP12" s="408"/>
      <c r="BQ12" s="408"/>
      <c r="BR12" s="408"/>
      <c r="BS12" s="408"/>
      <c r="BT12" s="408"/>
      <c r="BU12" s="409"/>
      <c r="BV12" s="407">
        <v>1291610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184894</v>
      </c>
      <c r="S13" s="492"/>
      <c r="T13" s="492"/>
      <c r="U13" s="492"/>
      <c r="V13" s="493"/>
      <c r="W13" s="423" t="s">
        <v>142</v>
      </c>
      <c r="X13" s="424"/>
      <c r="Y13" s="424"/>
      <c r="Z13" s="424"/>
      <c r="AA13" s="424"/>
      <c r="AB13" s="414"/>
      <c r="AC13" s="458">
        <v>2115</v>
      </c>
      <c r="AD13" s="459"/>
      <c r="AE13" s="459"/>
      <c r="AF13" s="459"/>
      <c r="AG13" s="501"/>
      <c r="AH13" s="458">
        <v>2516</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297526</v>
      </c>
      <c r="BO13" s="408"/>
      <c r="BP13" s="408"/>
      <c r="BQ13" s="408"/>
      <c r="BR13" s="408"/>
      <c r="BS13" s="408"/>
      <c r="BT13" s="408"/>
      <c r="BU13" s="409"/>
      <c r="BV13" s="407">
        <v>2208571</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4.9000000000000004</v>
      </c>
      <c r="CU13" s="405"/>
      <c r="CV13" s="405"/>
      <c r="CW13" s="405"/>
      <c r="CX13" s="405"/>
      <c r="CY13" s="405"/>
      <c r="CZ13" s="405"/>
      <c r="DA13" s="406"/>
      <c r="DB13" s="404">
        <v>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191256</v>
      </c>
      <c r="S14" s="492"/>
      <c r="T14" s="492"/>
      <c r="U14" s="492"/>
      <c r="V14" s="493"/>
      <c r="W14" s="397"/>
      <c r="X14" s="398"/>
      <c r="Y14" s="398"/>
      <c r="Z14" s="398"/>
      <c r="AA14" s="398"/>
      <c r="AB14" s="387"/>
      <c r="AC14" s="494">
        <v>2.6</v>
      </c>
      <c r="AD14" s="495"/>
      <c r="AE14" s="495"/>
      <c r="AF14" s="495"/>
      <c r="AG14" s="496"/>
      <c r="AH14" s="494">
        <v>2.7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21.8</v>
      </c>
      <c r="CU14" s="506"/>
      <c r="CV14" s="506"/>
      <c r="CW14" s="506"/>
      <c r="CX14" s="506"/>
      <c r="CY14" s="506"/>
      <c r="CZ14" s="506"/>
      <c r="DA14" s="507"/>
      <c r="DB14" s="505">
        <v>21.2</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187025</v>
      </c>
      <c r="S15" s="492"/>
      <c r="T15" s="492"/>
      <c r="U15" s="492"/>
      <c r="V15" s="493"/>
      <c r="W15" s="423" t="s">
        <v>150</v>
      </c>
      <c r="X15" s="424"/>
      <c r="Y15" s="424"/>
      <c r="Z15" s="424"/>
      <c r="AA15" s="424"/>
      <c r="AB15" s="414"/>
      <c r="AC15" s="458">
        <v>24076</v>
      </c>
      <c r="AD15" s="459"/>
      <c r="AE15" s="459"/>
      <c r="AF15" s="459"/>
      <c r="AG15" s="501"/>
      <c r="AH15" s="458">
        <v>28739</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29311847</v>
      </c>
      <c r="BO15" s="371"/>
      <c r="BP15" s="371"/>
      <c r="BQ15" s="371"/>
      <c r="BR15" s="371"/>
      <c r="BS15" s="371"/>
      <c r="BT15" s="371"/>
      <c r="BU15" s="372"/>
      <c r="BV15" s="370">
        <v>28646425</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29.2</v>
      </c>
      <c r="AD16" s="495"/>
      <c r="AE16" s="495"/>
      <c r="AF16" s="495"/>
      <c r="AG16" s="496"/>
      <c r="AH16" s="494">
        <v>31.2</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32083166</v>
      </c>
      <c r="BO16" s="408"/>
      <c r="BP16" s="408"/>
      <c r="BQ16" s="408"/>
      <c r="BR16" s="408"/>
      <c r="BS16" s="408"/>
      <c r="BT16" s="408"/>
      <c r="BU16" s="409"/>
      <c r="BV16" s="407">
        <v>31338302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56262</v>
      </c>
      <c r="AD17" s="459"/>
      <c r="AE17" s="459"/>
      <c r="AF17" s="459"/>
      <c r="AG17" s="501"/>
      <c r="AH17" s="458">
        <v>60766</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37457404</v>
      </c>
      <c r="BO17" s="408"/>
      <c r="BP17" s="408"/>
      <c r="BQ17" s="408"/>
      <c r="BR17" s="408"/>
      <c r="BS17" s="408"/>
      <c r="BT17" s="408"/>
      <c r="BU17" s="409"/>
      <c r="BV17" s="407">
        <v>36596542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186.82</v>
      </c>
      <c r="M18" s="531"/>
      <c r="N18" s="531"/>
      <c r="O18" s="531"/>
      <c r="P18" s="531"/>
      <c r="Q18" s="531"/>
      <c r="R18" s="532"/>
      <c r="S18" s="532"/>
      <c r="T18" s="532"/>
      <c r="U18" s="532"/>
      <c r="V18" s="533"/>
      <c r="W18" s="425"/>
      <c r="X18" s="426"/>
      <c r="Y18" s="426"/>
      <c r="Z18" s="426"/>
      <c r="AA18" s="426"/>
      <c r="AB18" s="417"/>
      <c r="AC18" s="534">
        <v>68.2</v>
      </c>
      <c r="AD18" s="535"/>
      <c r="AE18" s="535"/>
      <c r="AF18" s="535"/>
      <c r="AG18" s="536"/>
      <c r="AH18" s="534">
        <v>66</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36783999</v>
      </c>
      <c r="BO18" s="408"/>
      <c r="BP18" s="408"/>
      <c r="BQ18" s="408"/>
      <c r="BR18" s="408"/>
      <c r="BS18" s="408"/>
      <c r="BT18" s="408"/>
      <c r="BU18" s="409"/>
      <c r="BV18" s="407">
        <v>37133299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1014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52443832</v>
      </c>
      <c r="BO19" s="408"/>
      <c r="BP19" s="408"/>
      <c r="BQ19" s="408"/>
      <c r="BR19" s="408"/>
      <c r="BS19" s="408"/>
      <c r="BT19" s="408"/>
      <c r="BU19" s="409"/>
      <c r="BV19" s="407">
        <v>51574807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83438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71146189</v>
      </c>
      <c r="BO22" s="371"/>
      <c r="BP22" s="371"/>
      <c r="BQ22" s="371"/>
      <c r="BR22" s="371"/>
      <c r="BS22" s="371"/>
      <c r="BT22" s="371"/>
      <c r="BU22" s="372"/>
      <c r="BV22" s="370">
        <v>67115609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48141841</v>
      </c>
      <c r="BO23" s="408"/>
      <c r="BP23" s="408"/>
      <c r="BQ23" s="408"/>
      <c r="BR23" s="408"/>
      <c r="BS23" s="408"/>
      <c r="BT23" s="408"/>
      <c r="BU23" s="409"/>
      <c r="BV23" s="407">
        <v>43552942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10050</v>
      </c>
      <c r="R24" s="459"/>
      <c r="S24" s="459"/>
      <c r="T24" s="459"/>
      <c r="U24" s="459"/>
      <c r="V24" s="501"/>
      <c r="W24" s="553"/>
      <c r="X24" s="554"/>
      <c r="Y24" s="555"/>
      <c r="Z24" s="457" t="s">
        <v>175</v>
      </c>
      <c r="AA24" s="437"/>
      <c r="AB24" s="437"/>
      <c r="AC24" s="437"/>
      <c r="AD24" s="437"/>
      <c r="AE24" s="437"/>
      <c r="AF24" s="437"/>
      <c r="AG24" s="438"/>
      <c r="AH24" s="458">
        <v>977</v>
      </c>
      <c r="AI24" s="459"/>
      <c r="AJ24" s="459"/>
      <c r="AK24" s="459"/>
      <c r="AL24" s="501"/>
      <c r="AM24" s="458">
        <v>3098067</v>
      </c>
      <c r="AN24" s="459"/>
      <c r="AO24" s="459"/>
      <c r="AP24" s="459"/>
      <c r="AQ24" s="459"/>
      <c r="AR24" s="501"/>
      <c r="AS24" s="458">
        <v>3171</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48610936</v>
      </c>
      <c r="BO24" s="408"/>
      <c r="BP24" s="408"/>
      <c r="BQ24" s="408"/>
      <c r="BR24" s="408"/>
      <c r="BS24" s="408"/>
      <c r="BT24" s="408"/>
      <c r="BU24" s="409"/>
      <c r="BV24" s="407">
        <v>43576359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2</v>
      </c>
      <c r="M25" s="459"/>
      <c r="N25" s="459"/>
      <c r="O25" s="459"/>
      <c r="P25" s="501"/>
      <c r="Q25" s="458">
        <v>8000</v>
      </c>
      <c r="R25" s="459"/>
      <c r="S25" s="459"/>
      <c r="T25" s="459"/>
      <c r="U25" s="459"/>
      <c r="V25" s="501"/>
      <c r="W25" s="553"/>
      <c r="X25" s="554"/>
      <c r="Y25" s="555"/>
      <c r="Z25" s="457" t="s">
        <v>178</v>
      </c>
      <c r="AA25" s="437"/>
      <c r="AB25" s="437"/>
      <c r="AC25" s="437"/>
      <c r="AD25" s="437"/>
      <c r="AE25" s="437"/>
      <c r="AF25" s="437"/>
      <c r="AG25" s="438"/>
      <c r="AH25" s="458" t="s">
        <v>131</v>
      </c>
      <c r="AI25" s="459"/>
      <c r="AJ25" s="459"/>
      <c r="AK25" s="459"/>
      <c r="AL25" s="501"/>
      <c r="AM25" s="458" t="s">
        <v>131</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14375469</v>
      </c>
      <c r="BO25" s="371"/>
      <c r="BP25" s="371"/>
      <c r="BQ25" s="371"/>
      <c r="BR25" s="371"/>
      <c r="BS25" s="371"/>
      <c r="BT25" s="371"/>
      <c r="BU25" s="372"/>
      <c r="BV25" s="370">
        <v>20885323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7250</v>
      </c>
      <c r="R26" s="459"/>
      <c r="S26" s="459"/>
      <c r="T26" s="459"/>
      <c r="U26" s="459"/>
      <c r="V26" s="501"/>
      <c r="W26" s="553"/>
      <c r="X26" s="554"/>
      <c r="Y26" s="555"/>
      <c r="Z26" s="457" t="s">
        <v>182</v>
      </c>
      <c r="AA26" s="559"/>
      <c r="AB26" s="559"/>
      <c r="AC26" s="559"/>
      <c r="AD26" s="559"/>
      <c r="AE26" s="559"/>
      <c r="AF26" s="559"/>
      <c r="AG26" s="560"/>
      <c r="AH26" s="458">
        <v>66</v>
      </c>
      <c r="AI26" s="459"/>
      <c r="AJ26" s="459"/>
      <c r="AK26" s="459"/>
      <c r="AL26" s="501"/>
      <c r="AM26" s="458">
        <v>236676</v>
      </c>
      <c r="AN26" s="459"/>
      <c r="AO26" s="459"/>
      <c r="AP26" s="459"/>
      <c r="AQ26" s="459"/>
      <c r="AR26" s="501"/>
      <c r="AS26" s="458">
        <v>3586</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6000</v>
      </c>
      <c r="R27" s="459"/>
      <c r="S27" s="459"/>
      <c r="T27" s="459"/>
      <c r="U27" s="459"/>
      <c r="V27" s="501"/>
      <c r="W27" s="553"/>
      <c r="X27" s="554"/>
      <c r="Y27" s="555"/>
      <c r="Z27" s="457" t="s">
        <v>185</v>
      </c>
      <c r="AA27" s="437"/>
      <c r="AB27" s="437"/>
      <c r="AC27" s="437"/>
      <c r="AD27" s="437"/>
      <c r="AE27" s="437"/>
      <c r="AF27" s="437"/>
      <c r="AG27" s="438"/>
      <c r="AH27" s="458">
        <v>80</v>
      </c>
      <c r="AI27" s="459"/>
      <c r="AJ27" s="459"/>
      <c r="AK27" s="459"/>
      <c r="AL27" s="501"/>
      <c r="AM27" s="458">
        <v>310915</v>
      </c>
      <c r="AN27" s="459"/>
      <c r="AO27" s="459"/>
      <c r="AP27" s="459"/>
      <c r="AQ27" s="459"/>
      <c r="AR27" s="501"/>
      <c r="AS27" s="458">
        <v>3886</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1031145</v>
      </c>
      <c r="BO27" s="527"/>
      <c r="BP27" s="527"/>
      <c r="BQ27" s="527"/>
      <c r="BR27" s="527"/>
      <c r="BS27" s="527"/>
      <c r="BT27" s="527"/>
      <c r="BU27" s="528"/>
      <c r="BV27" s="526">
        <v>1030941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5370</v>
      </c>
      <c r="R28" s="459"/>
      <c r="S28" s="459"/>
      <c r="T28" s="459"/>
      <c r="U28" s="459"/>
      <c r="V28" s="501"/>
      <c r="W28" s="553"/>
      <c r="X28" s="554"/>
      <c r="Y28" s="555"/>
      <c r="Z28" s="457" t="s">
        <v>188</v>
      </c>
      <c r="AA28" s="437"/>
      <c r="AB28" s="437"/>
      <c r="AC28" s="437"/>
      <c r="AD28" s="437"/>
      <c r="AE28" s="437"/>
      <c r="AF28" s="437"/>
      <c r="AG28" s="438"/>
      <c r="AH28" s="458" t="s">
        <v>131</v>
      </c>
      <c r="AI28" s="459"/>
      <c r="AJ28" s="459"/>
      <c r="AK28" s="459"/>
      <c r="AL28" s="501"/>
      <c r="AM28" s="458" t="s">
        <v>140</v>
      </c>
      <c r="AN28" s="459"/>
      <c r="AO28" s="459"/>
      <c r="AP28" s="459"/>
      <c r="AQ28" s="459"/>
      <c r="AR28" s="501"/>
      <c r="AS28" s="458" t="s">
        <v>179</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5601290</v>
      </c>
      <c r="BO28" s="371"/>
      <c r="BP28" s="371"/>
      <c r="BQ28" s="371"/>
      <c r="BR28" s="371"/>
      <c r="BS28" s="371"/>
      <c r="BT28" s="371"/>
      <c r="BU28" s="372"/>
      <c r="BV28" s="370">
        <v>4941172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28</v>
      </c>
      <c r="M29" s="459"/>
      <c r="N29" s="459"/>
      <c r="O29" s="459"/>
      <c r="P29" s="501"/>
      <c r="Q29" s="458">
        <v>4930</v>
      </c>
      <c r="R29" s="459"/>
      <c r="S29" s="459"/>
      <c r="T29" s="459"/>
      <c r="U29" s="459"/>
      <c r="V29" s="501"/>
      <c r="W29" s="556"/>
      <c r="X29" s="557"/>
      <c r="Y29" s="558"/>
      <c r="Z29" s="457" t="s">
        <v>191</v>
      </c>
      <c r="AA29" s="437"/>
      <c r="AB29" s="437"/>
      <c r="AC29" s="437"/>
      <c r="AD29" s="437"/>
      <c r="AE29" s="437"/>
      <c r="AF29" s="437"/>
      <c r="AG29" s="438"/>
      <c r="AH29" s="458">
        <v>1057</v>
      </c>
      <c r="AI29" s="459"/>
      <c r="AJ29" s="459"/>
      <c r="AK29" s="459"/>
      <c r="AL29" s="501"/>
      <c r="AM29" s="458">
        <v>3408982</v>
      </c>
      <c r="AN29" s="459"/>
      <c r="AO29" s="459"/>
      <c r="AP29" s="459"/>
      <c r="AQ29" s="459"/>
      <c r="AR29" s="501"/>
      <c r="AS29" s="458">
        <v>3225</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71421</v>
      </c>
      <c r="BO29" s="408"/>
      <c r="BP29" s="408"/>
      <c r="BQ29" s="408"/>
      <c r="BR29" s="408"/>
      <c r="BS29" s="408"/>
      <c r="BT29" s="408"/>
      <c r="BU29" s="409"/>
      <c r="BV29" s="407">
        <v>71321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102.4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12212799</v>
      </c>
      <c r="BO30" s="527"/>
      <c r="BP30" s="527"/>
      <c r="BQ30" s="527"/>
      <c r="BR30" s="527"/>
      <c r="BS30" s="527"/>
      <c r="BT30" s="527"/>
      <c r="BU30" s="528"/>
      <c r="BV30" s="526">
        <v>10865802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202</v>
      </c>
      <c r="X33" s="396"/>
      <c r="Y33" s="396"/>
      <c r="Z33" s="396"/>
      <c r="AA33" s="396"/>
      <c r="AB33" s="396"/>
      <c r="AC33" s="396"/>
      <c r="AD33" s="396"/>
      <c r="AE33" s="396"/>
      <c r="AF33" s="396"/>
      <c r="AG33" s="396"/>
      <c r="AH33" s="396"/>
      <c r="AI33" s="396"/>
      <c r="AJ33" s="396"/>
      <c r="AK33" s="396"/>
      <c r="AL33" s="206"/>
      <c r="AM33" s="431" t="s">
        <v>203</v>
      </c>
      <c r="AN33" s="431"/>
      <c r="AO33" s="396" t="s">
        <v>202</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203</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病院事業会計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伊豆市沼津市衛生施設組合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公益財団法人　沼津市振興公社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土地取得事業特別会計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駿豆学園管理組合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沼津市土地開発公社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駿東伊豆消防組合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公益財団法人　静岡県学校給食会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静岡県後期高齢者医療広域連合</v>
      </c>
      <c r="BZ37" s="598"/>
      <c r="CA37" s="598"/>
      <c r="CB37" s="598"/>
      <c r="CC37" s="598"/>
      <c r="CD37" s="598"/>
      <c r="CE37" s="598"/>
      <c r="CF37" s="598"/>
      <c r="CG37" s="598"/>
      <c r="CH37" s="598"/>
      <c r="CI37" s="598"/>
      <c r="CJ37" s="598"/>
      <c r="CK37" s="598"/>
      <c r="CL37" s="598"/>
      <c r="CM37" s="598"/>
      <c r="CN37" s="181"/>
      <c r="CO37" s="597">
        <f t="shared" si="3"/>
        <v>18</v>
      </c>
      <c r="CP37" s="597"/>
      <c r="CQ37" s="598" t="str">
        <f>IF('各会計、関係団体の財政状況及び健全化判断比率'!BS10="","",'各会計、関係団体の財政状況及び健全化判断比率'!BS10)</f>
        <v>沼津まちづくり株式会社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静岡地方税滞納整理機構</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静岡県後期高齢者医療広域連合（事業会計分）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7R4G4W4wd8E+TqfwHpBRodl3ybC0RdIg86sRF1a6BoOCTVYSTlI77ngxGWjnDAsq9EMt+iJPen1Z66wTgEQf+Q==" saltValue="Zcaua9xLv+hY2/nEj7zHO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7"/>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564</v>
      </c>
      <c r="D34" s="1151"/>
      <c r="E34" s="1152"/>
      <c r="F34" s="32">
        <v>4.0199999999999996</v>
      </c>
      <c r="G34" s="33">
        <v>2.29</v>
      </c>
      <c r="H34" s="33">
        <v>3.83</v>
      </c>
      <c r="I34" s="33">
        <v>8.16</v>
      </c>
      <c r="J34" s="34">
        <v>7.51</v>
      </c>
      <c r="K34" s="22"/>
      <c r="L34" s="22"/>
      <c r="M34" s="22"/>
      <c r="N34" s="22"/>
      <c r="O34" s="22"/>
      <c r="P34" s="22"/>
    </row>
    <row r="35" spans="1:16" ht="39" customHeight="1" x14ac:dyDescent="0.15">
      <c r="A35" s="22"/>
      <c r="B35" s="35"/>
      <c r="C35" s="1145" t="s">
        <v>565</v>
      </c>
      <c r="D35" s="1146"/>
      <c r="E35" s="1147"/>
      <c r="F35" s="36">
        <v>6.09</v>
      </c>
      <c r="G35" s="37">
        <v>6.41</v>
      </c>
      <c r="H35" s="37">
        <v>7.16</v>
      </c>
      <c r="I35" s="37">
        <v>6</v>
      </c>
      <c r="J35" s="38">
        <v>6</v>
      </c>
      <c r="K35" s="22"/>
      <c r="L35" s="22"/>
      <c r="M35" s="22"/>
      <c r="N35" s="22"/>
      <c r="O35" s="22"/>
      <c r="P35" s="22"/>
    </row>
    <row r="36" spans="1:16" ht="39" customHeight="1" x14ac:dyDescent="0.15">
      <c r="A36" s="22"/>
      <c r="B36" s="35"/>
      <c r="C36" s="1145" t="s">
        <v>566</v>
      </c>
      <c r="D36" s="1146"/>
      <c r="E36" s="1147"/>
      <c r="F36" s="36" t="s">
        <v>567</v>
      </c>
      <c r="G36" s="37">
        <v>0.8</v>
      </c>
      <c r="H36" s="37">
        <v>0.62</v>
      </c>
      <c r="I36" s="37">
        <v>0.93</v>
      </c>
      <c r="J36" s="38">
        <v>2.25</v>
      </c>
      <c r="K36" s="22"/>
      <c r="L36" s="22"/>
      <c r="M36" s="22"/>
      <c r="N36" s="22"/>
      <c r="O36" s="22"/>
      <c r="P36" s="22"/>
    </row>
    <row r="37" spans="1:16" ht="39" customHeight="1" x14ac:dyDescent="0.15">
      <c r="A37" s="22"/>
      <c r="B37" s="35"/>
      <c r="C37" s="1145" t="s">
        <v>568</v>
      </c>
      <c r="D37" s="1146"/>
      <c r="E37" s="1147"/>
      <c r="F37" s="36">
        <v>1.35</v>
      </c>
      <c r="G37" s="37">
        <v>0.63</v>
      </c>
      <c r="H37" s="37">
        <v>1.33</v>
      </c>
      <c r="I37" s="37">
        <v>1.86</v>
      </c>
      <c r="J37" s="38">
        <v>1.25</v>
      </c>
      <c r="K37" s="22"/>
      <c r="L37" s="22"/>
      <c r="M37" s="22"/>
      <c r="N37" s="22"/>
      <c r="O37" s="22"/>
      <c r="P37" s="22"/>
    </row>
    <row r="38" spans="1:16" ht="39" customHeight="1" x14ac:dyDescent="0.15">
      <c r="A38" s="22"/>
      <c r="B38" s="35"/>
      <c r="C38" s="1145" t="s">
        <v>569</v>
      </c>
      <c r="D38" s="1146"/>
      <c r="E38" s="1147"/>
      <c r="F38" s="36">
        <v>1.27</v>
      </c>
      <c r="G38" s="37">
        <v>1.45</v>
      </c>
      <c r="H38" s="37">
        <v>1.47</v>
      </c>
      <c r="I38" s="37">
        <v>1.46</v>
      </c>
      <c r="J38" s="38">
        <v>1.04</v>
      </c>
      <c r="K38" s="22"/>
      <c r="L38" s="22"/>
      <c r="M38" s="22"/>
      <c r="N38" s="22"/>
      <c r="O38" s="22"/>
      <c r="P38" s="22"/>
    </row>
    <row r="39" spans="1:16" ht="39" customHeight="1" x14ac:dyDescent="0.15">
      <c r="A39" s="22"/>
      <c r="B39" s="35"/>
      <c r="C39" s="1145" t="s">
        <v>570</v>
      </c>
      <c r="D39" s="1146"/>
      <c r="E39" s="1147"/>
      <c r="F39" s="36">
        <v>1.27</v>
      </c>
      <c r="G39" s="37">
        <v>1.76</v>
      </c>
      <c r="H39" s="37">
        <v>1.29</v>
      </c>
      <c r="I39" s="37">
        <v>0.46</v>
      </c>
      <c r="J39" s="38">
        <v>0.42</v>
      </c>
      <c r="K39" s="22"/>
      <c r="L39" s="22"/>
      <c r="M39" s="22"/>
      <c r="N39" s="22"/>
      <c r="O39" s="22"/>
      <c r="P39" s="22"/>
    </row>
    <row r="40" spans="1:16" ht="39" customHeight="1" x14ac:dyDescent="0.15">
      <c r="A40" s="22"/>
      <c r="B40" s="35"/>
      <c r="C40" s="1145" t="s">
        <v>571</v>
      </c>
      <c r="D40" s="1146"/>
      <c r="E40" s="1147"/>
      <c r="F40" s="36">
        <v>0.01</v>
      </c>
      <c r="G40" s="37">
        <v>0.02</v>
      </c>
      <c r="H40" s="37">
        <v>0.01</v>
      </c>
      <c r="I40" s="37">
        <v>0.01</v>
      </c>
      <c r="J40" s="38">
        <v>0.01</v>
      </c>
      <c r="K40" s="22"/>
      <c r="L40" s="22"/>
      <c r="M40" s="22"/>
      <c r="N40" s="22"/>
      <c r="O40" s="22"/>
      <c r="P40" s="22"/>
    </row>
    <row r="41" spans="1:16" ht="39" customHeight="1" x14ac:dyDescent="0.15">
      <c r="A41" s="22"/>
      <c r="B41" s="35"/>
      <c r="C41" s="1145" t="s">
        <v>572</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573</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574</v>
      </c>
      <c r="D43" s="1149"/>
      <c r="E43" s="1150"/>
      <c r="F43" s="41">
        <v>0</v>
      </c>
      <c r="G43" s="42">
        <v>0</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row r="46" spans="1:16" ht="13.5" hidden="1" customHeight="1" x14ac:dyDescent="0.15"/>
    <row r="47" spans="1:16" ht="13.5" hidden="1" customHeight="1" x14ac:dyDescent="0.15"/>
    <row r="48" spans="1:16" ht="13.5" hidden="1" customHeight="1" x14ac:dyDescent="0.15"/>
    <row r="49" ht="13.5" hidden="1" customHeight="1" x14ac:dyDescent="0.15"/>
    <row r="50" ht="13.5" hidden="1" customHeight="1" x14ac:dyDescent="0.15"/>
    <row r="51" ht="13.5" hidden="1" customHeight="1" x14ac:dyDescent="0.15"/>
    <row r="52" ht="13.5" hidden="1" customHeight="1" x14ac:dyDescent="0.15"/>
    <row r="53" ht="13.5" hidden="1" customHeight="1" x14ac:dyDescent="0.15"/>
    <row r="54" ht="13.5" hidden="1" customHeight="1" x14ac:dyDescent="0.15"/>
    <row r="55" ht="13.5" hidden="1" customHeight="1" x14ac:dyDescent="0.15"/>
    <row r="56" ht="13.5" hidden="1" customHeight="1" x14ac:dyDescent="0.15"/>
    <row r="57" ht="13.5" hidden="1" customHeight="1" x14ac:dyDescent="0.15"/>
  </sheetData>
  <sheetProtection algorithmName="SHA-512" hashValue="o6eazPLTJf98CnBRQaAGBdq/BZh4BkIa/amC/4NGmCGNpkx1JLtI0IKip2bXI3tpllQ6ARzJWLDFIc+hZkMWZg==" saltValue="NrV/MRwrpzXWsXF1RR2b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7268</v>
      </c>
      <c r="L45" s="60">
        <v>7091</v>
      </c>
      <c r="M45" s="60">
        <v>7065</v>
      </c>
      <c r="N45" s="60">
        <v>7018</v>
      </c>
      <c r="O45" s="61">
        <v>6868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15</v>
      </c>
      <c r="F48" s="1161"/>
      <c r="G48" s="1161"/>
      <c r="H48" s="1161"/>
      <c r="I48" s="1161"/>
      <c r="J48" s="1162"/>
      <c r="K48" s="63">
        <v>2225</v>
      </c>
      <c r="L48" s="64">
        <v>2138</v>
      </c>
      <c r="M48" s="64">
        <v>2132</v>
      </c>
      <c r="N48" s="64">
        <v>2145</v>
      </c>
      <c r="O48" s="65">
        <v>2108</v>
      </c>
      <c r="P48" s="48"/>
      <c r="Q48" s="48"/>
      <c r="R48" s="48"/>
      <c r="S48" s="48"/>
      <c r="T48" s="48"/>
      <c r="U48" s="48"/>
    </row>
    <row r="49" spans="1:21" ht="30.75" customHeight="1" x14ac:dyDescent="0.15">
      <c r="A49" s="48"/>
      <c r="B49" s="1155"/>
      <c r="C49" s="1156"/>
      <c r="D49" s="62"/>
      <c r="E49" s="1161" t="s">
        <v>16</v>
      </c>
      <c r="F49" s="1161"/>
      <c r="G49" s="1161"/>
      <c r="H49" s="1161"/>
      <c r="I49" s="1161"/>
      <c r="J49" s="1162"/>
      <c r="K49" s="63">
        <v>0</v>
      </c>
      <c r="L49" s="64">
        <v>32</v>
      </c>
      <c r="M49" s="64">
        <v>18</v>
      </c>
      <c r="N49" s="64">
        <v>23</v>
      </c>
      <c r="O49" s="65">
        <v>27</v>
      </c>
      <c r="P49" s="48"/>
      <c r="Q49" s="48"/>
      <c r="R49" s="48"/>
      <c r="S49" s="48"/>
      <c r="T49" s="48"/>
      <c r="U49" s="48"/>
    </row>
    <row r="50" spans="1:21" ht="30.75" customHeight="1" x14ac:dyDescent="0.15">
      <c r="A50" s="48"/>
      <c r="B50" s="1155"/>
      <c r="C50" s="1156"/>
      <c r="D50" s="62"/>
      <c r="E50" s="1161" t="s">
        <v>17</v>
      </c>
      <c r="F50" s="1161"/>
      <c r="G50" s="1161"/>
      <c r="H50" s="1161"/>
      <c r="I50" s="1161"/>
      <c r="J50" s="1162"/>
      <c r="K50" s="63">
        <v>308</v>
      </c>
      <c r="L50" s="64">
        <v>295</v>
      </c>
      <c r="M50" s="64">
        <v>293</v>
      </c>
      <c r="N50" s="64">
        <v>302</v>
      </c>
      <c r="O50" s="65">
        <v>301</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515</v>
      </c>
      <c r="L51" s="64" t="s">
        <v>515</v>
      </c>
      <c r="M51" s="64" t="s">
        <v>515</v>
      </c>
      <c r="N51" s="64" t="s">
        <v>515</v>
      </c>
      <c r="O51" s="65" t="s">
        <v>515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7993</v>
      </c>
      <c r="L52" s="64">
        <v>7668</v>
      </c>
      <c r="M52" s="64">
        <v>7748</v>
      </c>
      <c r="N52" s="64">
        <v>7627</v>
      </c>
      <c r="O52" s="65">
        <v>7488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1808</v>
      </c>
      <c r="L53" s="69">
        <v>1888</v>
      </c>
      <c r="M53" s="69">
        <v>1760</v>
      </c>
      <c r="N53" s="69">
        <v>1861</v>
      </c>
      <c r="O53" s="70">
        <v>1816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row r="65" ht="12.6" hidden="1" customHeight="1" x14ac:dyDescent="0.15"/>
    <row r="66" ht="12.6" hidden="1" customHeight="1" x14ac:dyDescent="0.15"/>
  </sheetData>
  <sheetProtection algorithmName="SHA-512" hashValue="0D6+WYTRk3zLUCjA2ZrsjqN1P0KfNSQB+VXg2fCU0ZmAzHlIlcaMd8R8aUgDFrOLIkanKj5uTN3jpNrkQD/3og==" saltValue="UsEjf2Eqp+USPN5paJgc7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61"/>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84" t="s">
        <v>32</v>
      </c>
      <c r="C41" s="1185"/>
      <c r="D41" s="105"/>
      <c r="E41" s="1190" t="s">
        <v>33</v>
      </c>
      <c r="F41" s="1190"/>
      <c r="G41" s="1190"/>
      <c r="H41" s="1191"/>
      <c r="I41" s="355">
        <v>69337</v>
      </c>
      <c r="J41" s="356">
        <v>68470</v>
      </c>
      <c r="K41" s="356">
        <v>67530</v>
      </c>
      <c r="L41" s="356">
        <v>67116</v>
      </c>
      <c r="M41" s="357">
        <v>71146</v>
      </c>
    </row>
    <row r="42" spans="2:13" ht="27.75" customHeight="1" x14ac:dyDescent="0.15">
      <c r="B42" s="1186"/>
      <c r="C42" s="1187"/>
      <c r="D42" s="106"/>
      <c r="E42" s="1192" t="s">
        <v>34</v>
      </c>
      <c r="F42" s="1192"/>
      <c r="G42" s="1192"/>
      <c r="H42" s="1193"/>
      <c r="I42" s="358">
        <v>3385</v>
      </c>
      <c r="J42" s="359">
        <v>2691</v>
      </c>
      <c r="K42" s="359">
        <v>2787</v>
      </c>
      <c r="L42" s="359">
        <v>2444</v>
      </c>
      <c r="M42" s="360">
        <v>2883</v>
      </c>
    </row>
    <row r="43" spans="2:13" ht="27.75" customHeight="1" x14ac:dyDescent="0.15">
      <c r="B43" s="1186"/>
      <c r="C43" s="1187"/>
      <c r="D43" s="106"/>
      <c r="E43" s="1192" t="s">
        <v>35</v>
      </c>
      <c r="F43" s="1192"/>
      <c r="G43" s="1192"/>
      <c r="H43" s="1193"/>
      <c r="I43" s="358">
        <v>23097</v>
      </c>
      <c r="J43" s="359">
        <v>22009</v>
      </c>
      <c r="K43" s="359">
        <v>20962</v>
      </c>
      <c r="L43" s="359">
        <v>19647</v>
      </c>
      <c r="M43" s="360">
        <v>19092</v>
      </c>
    </row>
    <row r="44" spans="2:13" ht="27.75" customHeight="1" x14ac:dyDescent="0.15">
      <c r="B44" s="1186"/>
      <c r="C44" s="1187"/>
      <c r="D44" s="106"/>
      <c r="E44" s="1192" t="s">
        <v>36</v>
      </c>
      <c r="F44" s="1192"/>
      <c r="G44" s="1192"/>
      <c r="H44" s="1193"/>
      <c r="I44" s="358">
        <v>218</v>
      </c>
      <c r="J44" s="359">
        <v>313</v>
      </c>
      <c r="K44" s="359">
        <v>377</v>
      </c>
      <c r="L44" s="359">
        <v>388</v>
      </c>
      <c r="M44" s="360">
        <v>537</v>
      </c>
    </row>
    <row r="45" spans="2:13" ht="27.75" customHeight="1" x14ac:dyDescent="0.15">
      <c r="B45" s="1186"/>
      <c r="C45" s="1187"/>
      <c r="D45" s="106"/>
      <c r="E45" s="1192" t="s">
        <v>37</v>
      </c>
      <c r="F45" s="1192"/>
      <c r="G45" s="1192"/>
      <c r="H45" s="1193"/>
      <c r="I45" s="358">
        <v>8273</v>
      </c>
      <c r="J45" s="359">
        <v>8740</v>
      </c>
      <c r="K45" s="359">
        <v>8564</v>
      </c>
      <c r="L45" s="359">
        <v>8408</v>
      </c>
      <c r="M45" s="360">
        <v>8386</v>
      </c>
    </row>
    <row r="46" spans="2:13" ht="27.75" customHeight="1" x14ac:dyDescent="0.15">
      <c r="B46" s="1186"/>
      <c r="C46" s="1187"/>
      <c r="D46" s="107"/>
      <c r="E46" s="1192" t="s">
        <v>38</v>
      </c>
      <c r="F46" s="1192"/>
      <c r="G46" s="1192"/>
      <c r="H46" s="1193"/>
      <c r="I46" s="358" t="s">
        <v>515</v>
      </c>
      <c r="J46" s="359" t="s">
        <v>515</v>
      </c>
      <c r="K46" s="359" t="s">
        <v>515</v>
      </c>
      <c r="L46" s="359" t="s">
        <v>515</v>
      </c>
      <c r="M46" s="360" t="s">
        <v>515</v>
      </c>
    </row>
    <row r="47" spans="2:13" ht="27.75" customHeight="1" x14ac:dyDescent="0.15">
      <c r="B47" s="1186"/>
      <c r="C47" s="1187"/>
      <c r="D47" s="108"/>
      <c r="E47" s="1194" t="s">
        <v>39</v>
      </c>
      <c r="F47" s="1195"/>
      <c r="G47" s="1195"/>
      <c r="H47" s="1196"/>
      <c r="I47" s="358" t="s">
        <v>515</v>
      </c>
      <c r="J47" s="359" t="s">
        <v>515</v>
      </c>
      <c r="K47" s="359" t="s">
        <v>515</v>
      </c>
      <c r="L47" s="359" t="s">
        <v>515</v>
      </c>
      <c r="M47" s="360" t="s">
        <v>515</v>
      </c>
    </row>
    <row r="48" spans="2:13" ht="27.75" customHeight="1" x14ac:dyDescent="0.15">
      <c r="B48" s="1186"/>
      <c r="C48" s="1187"/>
      <c r="D48" s="106"/>
      <c r="E48" s="1192" t="s">
        <v>40</v>
      </c>
      <c r="F48" s="1192"/>
      <c r="G48" s="1192"/>
      <c r="H48" s="1193"/>
      <c r="I48" s="358" t="s">
        <v>515</v>
      </c>
      <c r="J48" s="359" t="s">
        <v>515</v>
      </c>
      <c r="K48" s="359" t="s">
        <v>515</v>
      </c>
      <c r="L48" s="359" t="s">
        <v>515</v>
      </c>
      <c r="M48" s="360" t="s">
        <v>515</v>
      </c>
    </row>
    <row r="49" spans="2:13" ht="27.75" customHeight="1" x14ac:dyDescent="0.15">
      <c r="B49" s="1188"/>
      <c r="C49" s="1189"/>
      <c r="D49" s="106"/>
      <c r="E49" s="1192" t="s">
        <v>41</v>
      </c>
      <c r="F49" s="1192"/>
      <c r="G49" s="1192"/>
      <c r="H49" s="1193"/>
      <c r="I49" s="358" t="s">
        <v>515</v>
      </c>
      <c r="J49" s="359" t="s">
        <v>515</v>
      </c>
      <c r="K49" s="359" t="s">
        <v>515</v>
      </c>
      <c r="L49" s="359" t="s">
        <v>515</v>
      </c>
      <c r="M49" s="360" t="s">
        <v>515</v>
      </c>
    </row>
    <row r="50" spans="2:13" ht="27.75" customHeight="1" x14ac:dyDescent="0.15">
      <c r="B50" s="1197" t="s">
        <v>42</v>
      </c>
      <c r="C50" s="1198"/>
      <c r="D50" s="109"/>
      <c r="E50" s="1192" t="s">
        <v>43</v>
      </c>
      <c r="F50" s="1192"/>
      <c r="G50" s="1192"/>
      <c r="H50" s="1193"/>
      <c r="I50" s="358">
        <v>6179</v>
      </c>
      <c r="J50" s="359">
        <v>5904</v>
      </c>
      <c r="K50" s="359">
        <v>6062</v>
      </c>
      <c r="L50" s="359">
        <v>7093</v>
      </c>
      <c r="M50" s="360">
        <v>8750</v>
      </c>
    </row>
    <row r="51" spans="2:13" ht="27.75" customHeight="1" x14ac:dyDescent="0.15">
      <c r="B51" s="1186"/>
      <c r="C51" s="1187"/>
      <c r="D51" s="106"/>
      <c r="E51" s="1192" t="s">
        <v>44</v>
      </c>
      <c r="F51" s="1192"/>
      <c r="G51" s="1192"/>
      <c r="H51" s="1193"/>
      <c r="I51" s="358">
        <v>30047</v>
      </c>
      <c r="J51" s="359">
        <v>28909</v>
      </c>
      <c r="K51" s="359">
        <v>27832</v>
      </c>
      <c r="L51" s="359">
        <v>28137</v>
      </c>
      <c r="M51" s="360">
        <v>28464</v>
      </c>
    </row>
    <row r="52" spans="2:13" ht="27.75" customHeight="1" x14ac:dyDescent="0.15">
      <c r="B52" s="1188"/>
      <c r="C52" s="1189"/>
      <c r="D52" s="106"/>
      <c r="E52" s="1192" t="s">
        <v>45</v>
      </c>
      <c r="F52" s="1192"/>
      <c r="G52" s="1192"/>
      <c r="H52" s="1193"/>
      <c r="I52" s="358">
        <v>57543</v>
      </c>
      <c r="J52" s="359">
        <v>56373</v>
      </c>
      <c r="K52" s="359">
        <v>55211</v>
      </c>
      <c r="L52" s="359">
        <v>54711</v>
      </c>
      <c r="M52" s="360">
        <v>56756</v>
      </c>
    </row>
    <row r="53" spans="2:13" ht="27.75" customHeight="1" thickBot="1" x14ac:dyDescent="0.2">
      <c r="B53" s="1199" t="s">
        <v>46</v>
      </c>
      <c r="C53" s="1200"/>
      <c r="D53" s="110"/>
      <c r="E53" s="1201" t="s">
        <v>47</v>
      </c>
      <c r="F53" s="1201"/>
      <c r="G53" s="1201"/>
      <c r="H53" s="1202"/>
      <c r="I53" s="361">
        <v>10542</v>
      </c>
      <c r="J53" s="362">
        <v>11036</v>
      </c>
      <c r="K53" s="362">
        <v>11115</v>
      </c>
      <c r="L53" s="362">
        <v>8062</v>
      </c>
      <c r="M53" s="363">
        <v>8073</v>
      </c>
    </row>
    <row r="54" spans="2:13" ht="27.75" customHeight="1" x14ac:dyDescent="0.15">
      <c r="B54" s="111" t="s">
        <v>48</v>
      </c>
      <c r="C54" s="112"/>
      <c r="D54" s="112"/>
      <c r="E54" s="113"/>
      <c r="F54" s="113"/>
      <c r="G54" s="113"/>
      <c r="H54" s="113"/>
      <c r="I54" s="114"/>
      <c r="J54" s="114"/>
      <c r="K54" s="114"/>
      <c r="L54" s="114"/>
      <c r="M54" s="114"/>
    </row>
    <row r="55" spans="2:13" x14ac:dyDescent="0.15"/>
    <row r="56" spans="2:13" ht="13.5" hidden="1" customHeight="1" x14ac:dyDescent="0.15"/>
    <row r="57" spans="2:13" ht="13.5" hidden="1" customHeight="1" x14ac:dyDescent="0.15"/>
    <row r="58" spans="2:13" ht="13.5" hidden="1" customHeight="1" x14ac:dyDescent="0.15"/>
    <row r="59" spans="2:13" ht="13.5" hidden="1" customHeight="1" x14ac:dyDescent="0.15"/>
    <row r="60" spans="2:13" ht="13.5" hidden="1" customHeight="1" x14ac:dyDescent="0.15"/>
    <row r="61" spans="2:13" ht="13.5" hidden="1" customHeight="1" x14ac:dyDescent="0.15"/>
  </sheetData>
  <sheetProtection algorithmName="SHA-512" hashValue="CR8sMtRWM++eQJdLiz3CqGW6FNGd6XO2sDrWOFgDw7UYNbsxo+hZng6bO6ltHz5vh+oseaVIR+Froyk+0Yj6aw==" saltValue="jk0pCfb/sRcLpejKULi3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4642</v>
      </c>
      <c r="G55" s="122">
        <v>4941</v>
      </c>
      <c r="H55" s="123">
        <v>5601</v>
      </c>
    </row>
    <row r="56" spans="2:8" ht="52.5" customHeight="1" x14ac:dyDescent="0.15">
      <c r="B56" s="124"/>
      <c r="C56" s="1213" t="s">
        <v>51</v>
      </c>
      <c r="D56" s="1213"/>
      <c r="E56" s="1214"/>
      <c r="F56" s="125">
        <v>71</v>
      </c>
      <c r="G56" s="125">
        <v>71</v>
      </c>
      <c r="H56" s="126">
        <v>71</v>
      </c>
    </row>
    <row r="57" spans="2:8" ht="53.25" customHeight="1" x14ac:dyDescent="0.15">
      <c r="B57" s="124"/>
      <c r="C57" s="1215" t="s">
        <v>52</v>
      </c>
      <c r="D57" s="1215"/>
      <c r="E57" s="1216"/>
      <c r="F57" s="127">
        <v>10295</v>
      </c>
      <c r="G57" s="127">
        <v>10866</v>
      </c>
      <c r="H57" s="128">
        <v>12213</v>
      </c>
    </row>
    <row r="58" spans="2:8" ht="45.75" customHeight="1" x14ac:dyDescent="0.15">
      <c r="B58" s="129"/>
      <c r="C58" s="1203" t="s">
        <v>593</v>
      </c>
      <c r="D58" s="1204"/>
      <c r="E58" s="1205"/>
      <c r="F58" s="130">
        <v>9075</v>
      </c>
      <c r="G58" s="130">
        <v>8966</v>
      </c>
      <c r="H58" s="131">
        <v>8913</v>
      </c>
    </row>
    <row r="59" spans="2:8" ht="45.75" customHeight="1" x14ac:dyDescent="0.15">
      <c r="B59" s="129"/>
      <c r="C59" s="1203" t="s">
        <v>594</v>
      </c>
      <c r="D59" s="1204"/>
      <c r="E59" s="1205"/>
      <c r="F59" s="130">
        <v>715</v>
      </c>
      <c r="G59" s="130">
        <v>1482</v>
      </c>
      <c r="H59" s="131">
        <v>2958</v>
      </c>
    </row>
    <row r="60" spans="2:8" ht="45.75" customHeight="1" x14ac:dyDescent="0.15">
      <c r="B60" s="129"/>
      <c r="C60" s="1203" t="s">
        <v>595</v>
      </c>
      <c r="D60" s="1204"/>
      <c r="E60" s="1205"/>
      <c r="F60" s="130">
        <v>105</v>
      </c>
      <c r="G60" s="130">
        <v>109</v>
      </c>
      <c r="H60" s="131">
        <v>110</v>
      </c>
    </row>
    <row r="61" spans="2:8" ht="45.75" customHeight="1" x14ac:dyDescent="0.15">
      <c r="B61" s="129"/>
      <c r="C61" s="1203" t="s">
        <v>596</v>
      </c>
      <c r="D61" s="1204"/>
      <c r="E61" s="1205"/>
      <c r="F61" s="130">
        <v>37</v>
      </c>
      <c r="G61" s="130">
        <v>61</v>
      </c>
      <c r="H61" s="131">
        <v>96</v>
      </c>
    </row>
    <row r="62" spans="2:8" ht="45.75" customHeight="1" thickBot="1" x14ac:dyDescent="0.2">
      <c r="B62" s="132"/>
      <c r="C62" s="1206" t="s">
        <v>597</v>
      </c>
      <c r="D62" s="1207"/>
      <c r="E62" s="1208"/>
      <c r="F62" s="133">
        <v>45</v>
      </c>
      <c r="G62" s="133">
        <v>44</v>
      </c>
      <c r="H62" s="134">
        <v>42</v>
      </c>
    </row>
    <row r="63" spans="2:8" ht="52.5" customHeight="1" thickBot="1" x14ac:dyDescent="0.2">
      <c r="B63" s="135"/>
      <c r="C63" s="1209" t="s">
        <v>53</v>
      </c>
      <c r="D63" s="1209"/>
      <c r="E63" s="1210"/>
      <c r="F63" s="136">
        <v>15008</v>
      </c>
      <c r="G63" s="136">
        <v>15878</v>
      </c>
      <c r="H63" s="137">
        <v>17886</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sheetData>
  <sheetProtection algorithmName="SHA-512" hashValue="W9nX+h4epqWT8NPhuEKknIK90C5pvHUl2mjHXNxRFYMmvmOISdk+xDi5LMkSFd3itEAWmRTd0HSFj714PRejiw==" saltValue="1Yz0N85ihsIjsbFdl9DL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56767</v>
      </c>
      <c r="E3" s="156"/>
      <c r="F3" s="157">
        <v>45022</v>
      </c>
      <c r="G3" s="158"/>
      <c r="H3" s="159"/>
    </row>
    <row r="4" spans="1:8" x14ac:dyDescent="0.15">
      <c r="A4" s="160"/>
      <c r="B4" s="161"/>
      <c r="C4" s="162"/>
      <c r="D4" s="163">
        <v>27989</v>
      </c>
      <c r="E4" s="164"/>
      <c r="F4" s="165">
        <v>25247</v>
      </c>
      <c r="G4" s="166"/>
      <c r="H4" s="167"/>
    </row>
    <row r="5" spans="1:8" x14ac:dyDescent="0.15">
      <c r="A5" s="148" t="s">
        <v>549</v>
      </c>
      <c r="B5" s="153"/>
      <c r="C5" s="154"/>
      <c r="D5" s="155">
        <v>58766</v>
      </c>
      <c r="E5" s="156"/>
      <c r="F5" s="157">
        <v>46035</v>
      </c>
      <c r="G5" s="158"/>
      <c r="H5" s="159"/>
    </row>
    <row r="6" spans="1:8" x14ac:dyDescent="0.15">
      <c r="A6" s="160"/>
      <c r="B6" s="161"/>
      <c r="C6" s="162"/>
      <c r="D6" s="163">
        <v>25837</v>
      </c>
      <c r="E6" s="164"/>
      <c r="F6" s="165">
        <v>25158</v>
      </c>
      <c r="G6" s="166"/>
      <c r="H6" s="167"/>
    </row>
    <row r="7" spans="1:8" x14ac:dyDescent="0.15">
      <c r="A7" s="148" t="s">
        <v>550</v>
      </c>
      <c r="B7" s="153"/>
      <c r="C7" s="154"/>
      <c r="D7" s="155">
        <v>57423</v>
      </c>
      <c r="E7" s="156"/>
      <c r="F7" s="157">
        <v>43261</v>
      </c>
      <c r="G7" s="158"/>
      <c r="H7" s="159"/>
    </row>
    <row r="8" spans="1:8" x14ac:dyDescent="0.15">
      <c r="A8" s="160"/>
      <c r="B8" s="161"/>
      <c r="C8" s="162"/>
      <c r="D8" s="163">
        <v>26877</v>
      </c>
      <c r="E8" s="164"/>
      <c r="F8" s="165">
        <v>24721</v>
      </c>
      <c r="G8" s="166"/>
      <c r="H8" s="167"/>
    </row>
    <row r="9" spans="1:8" x14ac:dyDescent="0.15">
      <c r="A9" s="148" t="s">
        <v>551</v>
      </c>
      <c r="B9" s="153"/>
      <c r="C9" s="154"/>
      <c r="D9" s="155">
        <v>49607</v>
      </c>
      <c r="E9" s="156"/>
      <c r="F9" s="157">
        <v>40626</v>
      </c>
      <c r="G9" s="158"/>
      <c r="H9" s="159"/>
    </row>
    <row r="10" spans="1:8" x14ac:dyDescent="0.15">
      <c r="A10" s="160"/>
      <c r="B10" s="161"/>
      <c r="C10" s="162"/>
      <c r="D10" s="163">
        <v>19901</v>
      </c>
      <c r="E10" s="164"/>
      <c r="F10" s="165">
        <v>24279</v>
      </c>
      <c r="G10" s="166"/>
      <c r="H10" s="167"/>
    </row>
    <row r="11" spans="1:8" x14ac:dyDescent="0.15">
      <c r="A11" s="148" t="s">
        <v>552</v>
      </c>
      <c r="B11" s="153"/>
      <c r="C11" s="154"/>
      <c r="D11" s="155">
        <v>90742</v>
      </c>
      <c r="E11" s="156"/>
      <c r="F11" s="157">
        <v>46133</v>
      </c>
      <c r="G11" s="158"/>
      <c r="H11" s="159"/>
    </row>
    <row r="12" spans="1:8" x14ac:dyDescent="0.15">
      <c r="A12" s="160"/>
      <c r="B12" s="161"/>
      <c r="C12" s="168"/>
      <c r="D12" s="163">
        <v>50448</v>
      </c>
      <c r="E12" s="164"/>
      <c r="F12" s="165">
        <v>27280</v>
      </c>
      <c r="G12" s="166"/>
      <c r="H12" s="167"/>
    </row>
    <row r="13" spans="1:8" x14ac:dyDescent="0.15">
      <c r="A13" s="148"/>
      <c r="B13" s="153"/>
      <c r="C13" s="169"/>
      <c r="D13" s="170">
        <v>62661</v>
      </c>
      <c r="E13" s="171"/>
      <c r="F13" s="172">
        <v>44215</v>
      </c>
      <c r="G13" s="173"/>
      <c r="H13" s="159"/>
    </row>
    <row r="14" spans="1:8" x14ac:dyDescent="0.15">
      <c r="A14" s="160"/>
      <c r="B14" s="161"/>
      <c r="C14" s="162"/>
      <c r="D14" s="163">
        <v>30210</v>
      </c>
      <c r="E14" s="164"/>
      <c r="F14" s="165">
        <v>25337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4.03</v>
      </c>
      <c r="C19" s="174">
        <f>ROUND(VALUE(SUBSTITUTE(実質収支比率等に係る経年分析!G$48,"▲","-")),2)</f>
        <v>2.2999999999999998</v>
      </c>
      <c r="D19" s="174">
        <f>ROUND(VALUE(SUBSTITUTE(実質収支比率等に係る経年分析!H$48,"▲","-")),2)</f>
        <v>3.84</v>
      </c>
      <c r="E19" s="174">
        <f>ROUND(VALUE(SUBSTITUTE(実質収支比率等に係る経年分析!I$48,"▲","-")),2)</f>
        <v>8.16</v>
      </c>
      <c r="F19" s="174">
        <f>ROUND(VALUE(SUBSTITUTE(実質収支比率等に係る経年分析!J$48,"▲","-")),2)</f>
        <v>7.52</v>
      </c>
    </row>
    <row r="20" spans="1:11" x14ac:dyDescent="0.15">
      <c r="A20" s="174" t="s">
        <v>57</v>
      </c>
      <c r="B20" s="174">
        <f>ROUND(VALUE(SUBSTITUTE(実質収支比率等に係る経年分析!F$47,"▲","-")),2)</f>
        <v>12.66</v>
      </c>
      <c r="C20" s="174">
        <f>ROUND(VALUE(SUBSTITUTE(実質収支比率等に係る経年分析!G$47,"▲","-")),2)</f>
        <v>12.39</v>
      </c>
      <c r="D20" s="174">
        <f>ROUND(VALUE(SUBSTITUTE(実質収支比率等に係る経年分析!H$47,"▲","-")),2)</f>
        <v>11.37</v>
      </c>
      <c r="E20" s="174">
        <f>ROUND(VALUE(SUBSTITUTE(実質収支比率等に係る経年分析!I$47,"▲","-")),2)</f>
        <v>11.61</v>
      </c>
      <c r="F20" s="174">
        <f>ROUND(VALUE(SUBSTITUTE(実質収支比率等に係る経年分析!J$47,"▲","-")),2)</f>
        <v>13.53</v>
      </c>
    </row>
    <row r="21" spans="1:11" x14ac:dyDescent="0.15">
      <c r="A21" s="174" t="s">
        <v>58</v>
      </c>
      <c r="B21" s="174">
        <f>IF(ISNUMBER(VALUE(SUBSTITUTE(実質収支比率等に係る経年分析!F$49,"▲","-"))),ROUND(VALUE(SUBSTITUTE(実質収支比率等に係る経年分析!F$49,"▲","-")),2),NA())</f>
        <v>-1.1299999999999999</v>
      </c>
      <c r="C21" s="174">
        <f>IF(ISNUMBER(VALUE(SUBSTITUTE(実質収支比率等に係る経年分析!G$49,"▲","-"))),ROUND(VALUE(SUBSTITUTE(実質収支比率等に係る経年分析!G$49,"▲","-")),2),NA())</f>
        <v>-1.97</v>
      </c>
      <c r="D21" s="174">
        <f>IF(ISNUMBER(VALUE(SUBSTITUTE(実質収支比率等に係る経年分析!H$49,"▲","-"))),ROUND(VALUE(SUBSTITUTE(実質収支比率等に係る経年分析!H$49,"▲","-")),2),NA())</f>
        <v>0.64</v>
      </c>
      <c r="E21" s="174">
        <f>IF(ISNUMBER(VALUE(SUBSTITUTE(実質収支比率等に係る経年分析!I$49,"▲","-"))),ROUND(VALUE(SUBSTITUTE(実質収支比率等に係る経年分析!I$49,"▲","-")),2),NA())</f>
        <v>5.19</v>
      </c>
      <c r="F21" s="174">
        <f>IF(ISNUMBER(VALUE(SUBSTITUTE(実質収支比率等に係る経年分析!J$49,"▲","-"))),ROUND(VALUE(SUBSTITUTE(実質収支比率等に係る経年分析!J$49,"▲","-")),2),NA())</f>
        <v>0.72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土地取得事業特別会計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1.27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1.76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1.29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0.42</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1.47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1.04</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1.25</v>
      </c>
    </row>
    <row r="34" spans="1:16" x14ac:dyDescent="0.15">
      <c r="A34" s="175" t="str">
        <f>IF(連結実質赤字比率に係る赤字・黒字の構成分析!C$36="",NA(),連結実質赤字比率に係る赤字・黒字の構成分析!C$36)</f>
        <v>病院事業会計</v>
      </c>
      <c r="B34" s="175">
        <f>IF(ROUND(VALUE(SUBSTITUTE(連結実質赤字比率に係る赤字・黒字の構成分析!F$36,"▲", "-")), 2) &lt; 0, ABS(ROUND(VALUE(SUBSTITUTE(連結実質赤字比率に係る赤字・黒字の構成分析!F$36,"▲", "-")), 2)), NA())</f>
        <v>0.14000000000000001</v>
      </c>
      <c r="C34" s="175" t="e">
        <f>IF(ROUND(VALUE(SUBSTITUTE(連結実質赤字比率に係る赤字・黒字の構成分析!F$36,"▲", "-")), 2) &gt;= 0, ABS(ROUND(VALUE(SUBSTITUTE(連結実質赤字比率に係る赤字・黒字の構成分析!F$36,"▲", "-")), 2)), NA())</f>
        <v>#N/A</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2.25</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6.41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4.0199999999999996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3.83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8.16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7993</v>
      </c>
      <c r="E42" s="176"/>
      <c r="F42" s="176"/>
      <c r="G42" s="176">
        <f>'実質公債費比率（分子）の構造'!L$52</f>
        <v>7668</v>
      </c>
      <c r="H42" s="176"/>
      <c r="I42" s="176"/>
      <c r="J42" s="176">
        <f>'実質公債費比率（分子）の構造'!M$52</f>
        <v>7748</v>
      </c>
      <c r="K42" s="176"/>
      <c r="L42" s="176"/>
      <c r="M42" s="176">
        <f>'実質公債費比率（分子）の構造'!N$52</f>
        <v>7627</v>
      </c>
      <c r="N42" s="176"/>
      <c r="O42" s="176"/>
      <c r="P42" s="176">
        <f>'実質公債費比率（分子）の構造'!O$52</f>
        <v>7488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308</v>
      </c>
      <c r="C44" s="176"/>
      <c r="D44" s="176"/>
      <c r="E44" s="176">
        <f>'実質公債費比率（分子）の構造'!L$50</f>
        <v>295</v>
      </c>
      <c r="F44" s="176"/>
      <c r="G44" s="176"/>
      <c r="H44" s="176">
        <f>'実質公債費比率（分子）の構造'!M$50</f>
        <v>293</v>
      </c>
      <c r="I44" s="176"/>
      <c r="J44" s="176"/>
      <c r="K44" s="176">
        <f>'実質公債費比率（分子）の構造'!N$50</f>
        <v>302</v>
      </c>
      <c r="L44" s="176"/>
      <c r="M44" s="176"/>
      <c r="N44" s="176">
        <f>'実質公債費比率（分子）の構造'!O$50</f>
        <v>301</v>
      </c>
      <c r="O44" s="176"/>
      <c r="P44" s="176"/>
    </row>
    <row r="45" spans="1:16" x14ac:dyDescent="0.15">
      <c r="A45" s="176" t="s">
        <v>68</v>
      </c>
      <c r="B45" s="176">
        <f>'実質公債費比率（分子）の構造'!K$49</f>
        <v>0</v>
      </c>
      <c r="C45" s="176"/>
      <c r="D45" s="176"/>
      <c r="E45" s="176">
        <f>'実質公債費比率（分子）の構造'!L$49</f>
        <v>32</v>
      </c>
      <c r="F45" s="176"/>
      <c r="G45" s="176"/>
      <c r="H45" s="176">
        <f>'実質公債費比率（分子）の構造'!M$49</f>
        <v>18</v>
      </c>
      <c r="I45" s="176"/>
      <c r="J45" s="176"/>
      <c r="K45" s="176">
        <f>'実質公債費比率（分子）の構造'!N$49</f>
        <v>23</v>
      </c>
      <c r="L45" s="176"/>
      <c r="M45" s="176"/>
      <c r="N45" s="176">
        <f>'実質公債費比率（分子）の構造'!O$49</f>
        <v>27</v>
      </c>
      <c r="O45" s="176"/>
      <c r="P45" s="176"/>
    </row>
    <row r="46" spans="1:16" x14ac:dyDescent="0.15">
      <c r="A46" s="176" t="s">
        <v>69</v>
      </c>
      <c r="B46" s="176">
        <f>'実質公債費比率（分子）の構造'!K$48</f>
        <v>2225</v>
      </c>
      <c r="C46" s="176"/>
      <c r="D46" s="176"/>
      <c r="E46" s="176">
        <f>'実質公債費比率（分子）の構造'!L$48</f>
        <v>2138</v>
      </c>
      <c r="F46" s="176"/>
      <c r="G46" s="176"/>
      <c r="H46" s="176">
        <f>'実質公債費比率（分子）の構造'!M$48</f>
        <v>2132</v>
      </c>
      <c r="I46" s="176"/>
      <c r="J46" s="176"/>
      <c r="K46" s="176">
        <f>'実質公債費比率（分子）の構造'!N$48</f>
        <v>2145</v>
      </c>
      <c r="L46" s="176"/>
      <c r="M46" s="176"/>
      <c r="N46" s="176">
        <f>'実質公債費比率（分子）の構造'!O$48</f>
        <v>2108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7268</v>
      </c>
      <c r="C49" s="176"/>
      <c r="D49" s="176"/>
      <c r="E49" s="176">
        <f>'実質公債費比率（分子）の構造'!L$45</f>
        <v>7091</v>
      </c>
      <c r="F49" s="176"/>
      <c r="G49" s="176"/>
      <c r="H49" s="176">
        <f>'実質公債費比率（分子）の構造'!M$45</f>
        <v>7065</v>
      </c>
      <c r="I49" s="176"/>
      <c r="J49" s="176"/>
      <c r="K49" s="176">
        <f>'実質公債費比率（分子）の構造'!N$45</f>
        <v>7018</v>
      </c>
      <c r="L49" s="176"/>
      <c r="M49" s="176"/>
      <c r="N49" s="176">
        <f>'実質公債費比率（分子）の構造'!O$45</f>
        <v>6868</v>
      </c>
      <c r="O49" s="176"/>
      <c r="P49" s="176"/>
    </row>
    <row r="50" spans="1:16" x14ac:dyDescent="0.15">
      <c r="A50" s="176" t="s">
        <v>73</v>
      </c>
      <c r="B50" s="176" t="e">
        <f>NA()</f>
        <v>#N/A</v>
      </c>
      <c r="C50" s="176">
        <f>IF(ISNUMBER('実質公債費比率（分子）の構造'!K$53),'実質公債費比率（分子）の構造'!K$53,NA())</f>
        <v>1808</v>
      </c>
      <c r="D50" s="176" t="e">
        <f>NA()</f>
        <v>#N/A</v>
      </c>
      <c r="E50" s="176" t="e">
        <f>NA()</f>
        <v>#N/A</v>
      </c>
      <c r="F50" s="176">
        <f>IF(ISNUMBER('実質公債費比率（分子）の構造'!L$53),'実質公債費比率（分子）の構造'!L$53,NA())</f>
        <v>1888</v>
      </c>
      <c r="G50" s="176" t="e">
        <f>NA()</f>
        <v>#N/A</v>
      </c>
      <c r="H50" s="176" t="e">
        <f>NA()</f>
        <v>#N/A</v>
      </c>
      <c r="I50" s="176">
        <f>IF(ISNUMBER('実質公債費比率（分子）の構造'!M$53),'実質公債費比率（分子）の構造'!M$53,NA())</f>
        <v>1760</v>
      </c>
      <c r="J50" s="176" t="e">
        <f>NA()</f>
        <v>#N/A</v>
      </c>
      <c r="K50" s="176" t="e">
        <f>NA()</f>
        <v>#N/A</v>
      </c>
      <c r="L50" s="176">
        <f>IF(ISNUMBER('実質公債費比率（分子）の構造'!N$53),'実質公債費比率（分子）の構造'!N$53,NA())</f>
        <v>1861</v>
      </c>
      <c r="M50" s="176" t="e">
        <f>NA()</f>
        <v>#N/A</v>
      </c>
      <c r="N50" s="176" t="e">
        <f>NA()</f>
        <v>#N/A</v>
      </c>
      <c r="O50" s="176">
        <f>IF(ISNUMBER('実質公債費比率（分子）の構造'!O$53),'実質公債費比率（分子）の構造'!O$53,NA())</f>
        <v>1816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57543</v>
      </c>
      <c r="E56" s="175"/>
      <c r="F56" s="175"/>
      <c r="G56" s="175">
        <f>'将来負担比率（分子）の構造'!J$52</f>
        <v>56373</v>
      </c>
      <c r="H56" s="175"/>
      <c r="I56" s="175"/>
      <c r="J56" s="175">
        <f>'将来負担比率（分子）の構造'!K$52</f>
        <v>55211</v>
      </c>
      <c r="K56" s="175"/>
      <c r="L56" s="175"/>
      <c r="M56" s="175">
        <f>'将来負担比率（分子）の構造'!L$52</f>
        <v>54711</v>
      </c>
      <c r="N56" s="175"/>
      <c r="O56" s="175"/>
      <c r="P56" s="175">
        <f>'将来負担比率（分子）の構造'!M$52</f>
        <v>56756</v>
      </c>
    </row>
    <row r="57" spans="1:16" x14ac:dyDescent="0.15">
      <c r="A57" s="175" t="s">
        <v>44</v>
      </c>
      <c r="B57" s="175"/>
      <c r="C57" s="175"/>
      <c r="D57" s="175">
        <f>'将来負担比率（分子）の構造'!I$51</f>
        <v>30047</v>
      </c>
      <c r="E57" s="175"/>
      <c r="F57" s="175"/>
      <c r="G57" s="175">
        <f>'将来負担比率（分子）の構造'!J$51</f>
        <v>28909</v>
      </c>
      <c r="H57" s="175"/>
      <c r="I57" s="175"/>
      <c r="J57" s="175">
        <f>'将来負担比率（分子）の構造'!K$51</f>
        <v>27832</v>
      </c>
      <c r="K57" s="175"/>
      <c r="L57" s="175"/>
      <c r="M57" s="175">
        <f>'将来負担比率（分子）の構造'!L$51</f>
        <v>28137</v>
      </c>
      <c r="N57" s="175"/>
      <c r="O57" s="175"/>
      <c r="P57" s="175">
        <f>'将来負担比率（分子）の構造'!M$51</f>
        <v>28464</v>
      </c>
    </row>
    <row r="58" spans="1:16" x14ac:dyDescent="0.15">
      <c r="A58" s="175" t="s">
        <v>43</v>
      </c>
      <c r="B58" s="175"/>
      <c r="C58" s="175"/>
      <c r="D58" s="175">
        <f>'将来負担比率（分子）の構造'!I$50</f>
        <v>6179</v>
      </c>
      <c r="E58" s="175"/>
      <c r="F58" s="175"/>
      <c r="G58" s="175">
        <f>'将来負担比率（分子）の構造'!J$50</f>
        <v>5904</v>
      </c>
      <c r="H58" s="175"/>
      <c r="I58" s="175"/>
      <c r="J58" s="175">
        <f>'将来負担比率（分子）の構造'!K$50</f>
        <v>6062</v>
      </c>
      <c r="K58" s="175"/>
      <c r="L58" s="175"/>
      <c r="M58" s="175">
        <f>'将来負担比率（分子）の構造'!L$50</f>
        <v>7093</v>
      </c>
      <c r="N58" s="175"/>
      <c r="O58" s="175"/>
      <c r="P58" s="175">
        <f>'将来負担比率（分子）の構造'!M$50</f>
        <v>8750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8273</v>
      </c>
      <c r="C62" s="175"/>
      <c r="D62" s="175"/>
      <c r="E62" s="175">
        <f>'将来負担比率（分子）の構造'!J$45</f>
        <v>8740</v>
      </c>
      <c r="F62" s="175"/>
      <c r="G62" s="175"/>
      <c r="H62" s="175">
        <f>'将来負担比率（分子）の構造'!K$45</f>
        <v>8564</v>
      </c>
      <c r="I62" s="175"/>
      <c r="J62" s="175"/>
      <c r="K62" s="175">
        <f>'将来負担比率（分子）の構造'!L$45</f>
        <v>8408</v>
      </c>
      <c r="L62" s="175"/>
      <c r="M62" s="175"/>
      <c r="N62" s="175">
        <f>'将来負担比率（分子）の構造'!M$45</f>
        <v>8386</v>
      </c>
      <c r="O62" s="175"/>
      <c r="P62" s="175"/>
    </row>
    <row r="63" spans="1:16" x14ac:dyDescent="0.15">
      <c r="A63" s="175" t="s">
        <v>36</v>
      </c>
      <c r="B63" s="175">
        <f>'将来負担比率（分子）の構造'!I$44</f>
        <v>218</v>
      </c>
      <c r="C63" s="175"/>
      <c r="D63" s="175"/>
      <c r="E63" s="175">
        <f>'将来負担比率（分子）の構造'!J$44</f>
        <v>313</v>
      </c>
      <c r="F63" s="175"/>
      <c r="G63" s="175"/>
      <c r="H63" s="175">
        <f>'将来負担比率（分子）の構造'!K$44</f>
        <v>377</v>
      </c>
      <c r="I63" s="175"/>
      <c r="J63" s="175"/>
      <c r="K63" s="175">
        <f>'将来負担比率（分子）の構造'!L$44</f>
        <v>388</v>
      </c>
      <c r="L63" s="175"/>
      <c r="M63" s="175"/>
      <c r="N63" s="175">
        <f>'将来負担比率（分子）の構造'!M$44</f>
        <v>537</v>
      </c>
      <c r="O63" s="175"/>
      <c r="P63" s="175"/>
    </row>
    <row r="64" spans="1:16" x14ac:dyDescent="0.15">
      <c r="A64" s="175" t="s">
        <v>35</v>
      </c>
      <c r="B64" s="175">
        <f>'将来負担比率（分子）の構造'!I$43</f>
        <v>23097</v>
      </c>
      <c r="C64" s="175"/>
      <c r="D64" s="175"/>
      <c r="E64" s="175">
        <f>'将来負担比率（分子）の構造'!J$43</f>
        <v>22009</v>
      </c>
      <c r="F64" s="175"/>
      <c r="G64" s="175"/>
      <c r="H64" s="175">
        <f>'将来負担比率（分子）の構造'!K$43</f>
        <v>20962</v>
      </c>
      <c r="I64" s="175"/>
      <c r="J64" s="175"/>
      <c r="K64" s="175">
        <f>'将来負担比率（分子）の構造'!L$43</f>
        <v>19647</v>
      </c>
      <c r="L64" s="175"/>
      <c r="M64" s="175"/>
      <c r="N64" s="175">
        <f>'将来負担比率（分子）の構造'!M$43</f>
        <v>19092</v>
      </c>
      <c r="O64" s="175"/>
      <c r="P64" s="175"/>
    </row>
    <row r="65" spans="1:16" x14ac:dyDescent="0.15">
      <c r="A65" s="175" t="s">
        <v>34</v>
      </c>
      <c r="B65" s="175">
        <f>'将来負担比率（分子）の構造'!I$42</f>
        <v>3385</v>
      </c>
      <c r="C65" s="175"/>
      <c r="D65" s="175"/>
      <c r="E65" s="175">
        <f>'将来負担比率（分子）の構造'!J$42</f>
        <v>2691</v>
      </c>
      <c r="F65" s="175"/>
      <c r="G65" s="175"/>
      <c r="H65" s="175">
        <f>'将来負担比率（分子）の構造'!K$42</f>
        <v>2787</v>
      </c>
      <c r="I65" s="175"/>
      <c r="J65" s="175"/>
      <c r="K65" s="175">
        <f>'将来負担比率（分子）の構造'!L$42</f>
        <v>2444</v>
      </c>
      <c r="L65" s="175"/>
      <c r="M65" s="175"/>
      <c r="N65" s="175">
        <f>'将来負担比率（分子）の構造'!M$42</f>
        <v>2883</v>
      </c>
      <c r="O65" s="175"/>
      <c r="P65" s="175"/>
    </row>
    <row r="66" spans="1:16" x14ac:dyDescent="0.15">
      <c r="A66" s="175" t="s">
        <v>33</v>
      </c>
      <c r="B66" s="175">
        <f>'将来負担比率（分子）の構造'!I$41</f>
        <v>69337</v>
      </c>
      <c r="C66" s="175"/>
      <c r="D66" s="175"/>
      <c r="E66" s="175">
        <f>'将来負担比率（分子）の構造'!J$41</f>
        <v>68470</v>
      </c>
      <c r="F66" s="175"/>
      <c r="G66" s="175"/>
      <c r="H66" s="175">
        <f>'将来負担比率（分子）の構造'!K$41</f>
        <v>67530</v>
      </c>
      <c r="I66" s="175"/>
      <c r="J66" s="175"/>
      <c r="K66" s="175">
        <f>'将来負担比率（分子）の構造'!L$41</f>
        <v>67116</v>
      </c>
      <c r="L66" s="175"/>
      <c r="M66" s="175"/>
      <c r="N66" s="175">
        <f>'将来負担比率（分子）の構造'!M$41</f>
        <v>71146</v>
      </c>
      <c r="O66" s="175"/>
      <c r="P66" s="175"/>
    </row>
    <row r="67" spans="1:16" x14ac:dyDescent="0.15">
      <c r="A67" s="175" t="s">
        <v>77</v>
      </c>
      <c r="B67" s="175" t="e">
        <f>NA()</f>
        <v>#N/A</v>
      </c>
      <c r="C67" s="175">
        <f>IF(ISNUMBER('将来負担比率（分子）の構造'!I$53), IF('将来負担比率（分子）の構造'!I$53 &lt; 0, 0, '将来負担比率（分子）の構造'!I$53), NA())</f>
        <v>10542</v>
      </c>
      <c r="D67" s="175" t="e">
        <f>NA()</f>
        <v>#N/A</v>
      </c>
      <c r="E67" s="175" t="e">
        <f>NA()</f>
        <v>#N/A</v>
      </c>
      <c r="F67" s="175">
        <f>IF(ISNUMBER('将来負担比率（分子）の構造'!J$53), IF('将来負担比率（分子）の構造'!J$53 &lt; 0, 0, '将来負担比率（分子）の構造'!J$53), NA())</f>
        <v>11036</v>
      </c>
      <c r="G67" s="175" t="e">
        <f>NA()</f>
        <v>#N/A</v>
      </c>
      <c r="H67" s="175" t="e">
        <f>NA()</f>
        <v>#N/A</v>
      </c>
      <c r="I67" s="175">
        <f>IF(ISNUMBER('将来負担比率（分子）の構造'!K$53), IF('将来負担比率（分子）の構造'!K$53 &lt; 0, 0, '将来負担比率（分子）の構造'!K$53), NA())</f>
        <v>11115</v>
      </c>
      <c r="J67" s="175" t="e">
        <f>NA()</f>
        <v>#N/A</v>
      </c>
      <c r="K67" s="175" t="e">
        <f>NA()</f>
        <v>#N/A</v>
      </c>
      <c r="L67" s="175">
        <f>IF(ISNUMBER('将来負担比率（分子）の構造'!L$53), IF('将来負担比率（分子）の構造'!L$53 &lt; 0, 0, '将来負担比率（分子）の構造'!L$53), NA())</f>
        <v>8062</v>
      </c>
      <c r="M67" s="175" t="e">
        <f>NA()</f>
        <v>#N/A</v>
      </c>
      <c r="N67" s="175" t="e">
        <f>NA()</f>
        <v>#N/A</v>
      </c>
      <c r="O67" s="175">
        <f>IF(ISNUMBER('将来負担比率（分子）の構造'!M$53), IF('将来負担比率（分子）の構造'!M$53 &lt; 0, 0, '将来負担比率（分子）の構造'!M$53), NA())</f>
        <v>8073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4642</v>
      </c>
      <c r="C72" s="179">
        <f>基金残高に係る経年分析!G55</f>
        <v>4941</v>
      </c>
      <c r="D72" s="179">
        <f>基金残高に係る経年分析!H55</f>
        <v>5601</v>
      </c>
    </row>
    <row r="73" spans="1:16" x14ac:dyDescent="0.15">
      <c r="A73" s="178" t="s">
        <v>80</v>
      </c>
      <c r="B73" s="179">
        <f>基金残高に係る経年分析!F56</f>
        <v>71</v>
      </c>
      <c r="C73" s="179">
        <f>基金残高に係る経年分析!G56</f>
        <v>71</v>
      </c>
      <c r="D73" s="179">
        <f>基金残高に係る経年分析!H56</f>
        <v>71</v>
      </c>
    </row>
    <row r="74" spans="1:16" x14ac:dyDescent="0.15">
      <c r="A74" s="178" t="s">
        <v>81</v>
      </c>
      <c r="B74" s="179">
        <f>基金残高に係る経年分析!F57</f>
        <v>10295</v>
      </c>
      <c r="C74" s="179">
        <f>基金残高に係る経年分析!G57</f>
        <v>10866</v>
      </c>
      <c r="D74" s="179">
        <f>基金残高に係る経年分析!H57</f>
        <v>12213</v>
      </c>
    </row>
  </sheetData>
  <sheetProtection algorithmName="SHA-512" hashValue="Q19oIpxxqW5jirUwmFBe3T3+Aps3ffQ8Fr0BjHvPFv1Lfq1rZardyVV7cqJ/MSDDMR9CUk197RK+Nj0VxDSa8g==" saltValue="AsosFzAP/8xX7CNRfdmZ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34151834</v>
      </c>
      <c r="S5" s="613"/>
      <c r="T5" s="613"/>
      <c r="U5" s="613"/>
      <c r="V5" s="613"/>
      <c r="W5" s="613"/>
      <c r="X5" s="613"/>
      <c r="Y5" s="614"/>
      <c r="Z5" s="615">
        <v>37.5</v>
      </c>
      <c r="AA5" s="615"/>
      <c r="AB5" s="615"/>
      <c r="AC5" s="615"/>
      <c r="AD5" s="616">
        <v>31214165</v>
      </c>
      <c r="AE5" s="616"/>
      <c r="AF5" s="616"/>
      <c r="AG5" s="616"/>
      <c r="AH5" s="616"/>
      <c r="AI5" s="616"/>
      <c r="AJ5" s="616"/>
      <c r="AK5" s="616"/>
      <c r="AL5" s="617">
        <v>76.3</v>
      </c>
      <c r="AM5" s="618"/>
      <c r="AN5" s="618"/>
      <c r="AO5" s="619"/>
      <c r="AP5" s="609" t="s">
        <v>232</v>
      </c>
      <c r="AQ5" s="610"/>
      <c r="AR5" s="610"/>
      <c r="AS5" s="610"/>
      <c r="AT5" s="610"/>
      <c r="AU5" s="610"/>
      <c r="AV5" s="610"/>
      <c r="AW5" s="610"/>
      <c r="AX5" s="610"/>
      <c r="AY5" s="610"/>
      <c r="AZ5" s="610"/>
      <c r="BA5" s="610"/>
      <c r="BB5" s="610"/>
      <c r="BC5" s="610"/>
      <c r="BD5" s="610"/>
      <c r="BE5" s="610"/>
      <c r="BF5" s="611"/>
      <c r="BG5" s="623">
        <v>31203754</v>
      </c>
      <c r="BH5" s="624"/>
      <c r="BI5" s="624"/>
      <c r="BJ5" s="624"/>
      <c r="BK5" s="624"/>
      <c r="BL5" s="624"/>
      <c r="BM5" s="624"/>
      <c r="BN5" s="625"/>
      <c r="BO5" s="626">
        <v>91.4</v>
      </c>
      <c r="BP5" s="626"/>
      <c r="BQ5" s="626"/>
      <c r="BR5" s="626"/>
      <c r="BS5" s="627" t="s">
        <v>140</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472309</v>
      </c>
      <c r="S6" s="624"/>
      <c r="T6" s="624"/>
      <c r="U6" s="624"/>
      <c r="V6" s="624"/>
      <c r="W6" s="624"/>
      <c r="X6" s="624"/>
      <c r="Y6" s="625"/>
      <c r="Z6" s="626">
        <v>0.5</v>
      </c>
      <c r="AA6" s="626"/>
      <c r="AB6" s="626"/>
      <c r="AC6" s="626"/>
      <c r="AD6" s="627">
        <v>472309</v>
      </c>
      <c r="AE6" s="627"/>
      <c r="AF6" s="627"/>
      <c r="AG6" s="627"/>
      <c r="AH6" s="627"/>
      <c r="AI6" s="627"/>
      <c r="AJ6" s="627"/>
      <c r="AK6" s="627"/>
      <c r="AL6" s="628">
        <v>1.2</v>
      </c>
      <c r="AM6" s="629"/>
      <c r="AN6" s="629"/>
      <c r="AO6" s="630"/>
      <c r="AP6" s="620" t="s">
        <v>237</v>
      </c>
      <c r="AQ6" s="621"/>
      <c r="AR6" s="621"/>
      <c r="AS6" s="621"/>
      <c r="AT6" s="621"/>
      <c r="AU6" s="621"/>
      <c r="AV6" s="621"/>
      <c r="AW6" s="621"/>
      <c r="AX6" s="621"/>
      <c r="AY6" s="621"/>
      <c r="AZ6" s="621"/>
      <c r="BA6" s="621"/>
      <c r="BB6" s="621"/>
      <c r="BC6" s="621"/>
      <c r="BD6" s="621"/>
      <c r="BE6" s="621"/>
      <c r="BF6" s="622"/>
      <c r="BG6" s="623">
        <v>31203754</v>
      </c>
      <c r="BH6" s="624"/>
      <c r="BI6" s="624"/>
      <c r="BJ6" s="624"/>
      <c r="BK6" s="624"/>
      <c r="BL6" s="624"/>
      <c r="BM6" s="624"/>
      <c r="BN6" s="625"/>
      <c r="BO6" s="626">
        <v>91.4</v>
      </c>
      <c r="BP6" s="626"/>
      <c r="BQ6" s="626"/>
      <c r="BR6" s="626"/>
      <c r="BS6" s="627" t="s">
        <v>131</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448368</v>
      </c>
      <c r="CS6" s="624"/>
      <c r="CT6" s="624"/>
      <c r="CU6" s="624"/>
      <c r="CV6" s="624"/>
      <c r="CW6" s="624"/>
      <c r="CX6" s="624"/>
      <c r="CY6" s="625"/>
      <c r="CZ6" s="617">
        <v>0.5</v>
      </c>
      <c r="DA6" s="618"/>
      <c r="DB6" s="618"/>
      <c r="DC6" s="634"/>
      <c r="DD6" s="632" t="s">
        <v>131</v>
      </c>
      <c r="DE6" s="624"/>
      <c r="DF6" s="624"/>
      <c r="DG6" s="624"/>
      <c r="DH6" s="624"/>
      <c r="DI6" s="624"/>
      <c r="DJ6" s="624"/>
      <c r="DK6" s="624"/>
      <c r="DL6" s="624"/>
      <c r="DM6" s="624"/>
      <c r="DN6" s="624"/>
      <c r="DO6" s="624"/>
      <c r="DP6" s="625"/>
      <c r="DQ6" s="632">
        <v>447646</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14683</v>
      </c>
      <c r="S7" s="624"/>
      <c r="T7" s="624"/>
      <c r="U7" s="624"/>
      <c r="V7" s="624"/>
      <c r="W7" s="624"/>
      <c r="X7" s="624"/>
      <c r="Y7" s="625"/>
      <c r="Z7" s="626">
        <v>0</v>
      </c>
      <c r="AA7" s="626"/>
      <c r="AB7" s="626"/>
      <c r="AC7" s="626"/>
      <c r="AD7" s="627">
        <v>14683</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13290414</v>
      </c>
      <c r="BH7" s="624"/>
      <c r="BI7" s="624"/>
      <c r="BJ7" s="624"/>
      <c r="BK7" s="624"/>
      <c r="BL7" s="624"/>
      <c r="BM7" s="624"/>
      <c r="BN7" s="625"/>
      <c r="BO7" s="626">
        <v>38.9</v>
      </c>
      <c r="BP7" s="626"/>
      <c r="BQ7" s="626"/>
      <c r="BR7" s="626"/>
      <c r="BS7" s="627" t="s">
        <v>131</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10779780</v>
      </c>
      <c r="CS7" s="624"/>
      <c r="CT7" s="624"/>
      <c r="CU7" s="624"/>
      <c r="CV7" s="624"/>
      <c r="CW7" s="624"/>
      <c r="CX7" s="624"/>
      <c r="CY7" s="625"/>
      <c r="CZ7" s="626">
        <v>12.3</v>
      </c>
      <c r="DA7" s="626"/>
      <c r="DB7" s="626"/>
      <c r="DC7" s="626"/>
      <c r="DD7" s="632">
        <v>328001</v>
      </c>
      <c r="DE7" s="624"/>
      <c r="DF7" s="624"/>
      <c r="DG7" s="624"/>
      <c r="DH7" s="624"/>
      <c r="DI7" s="624"/>
      <c r="DJ7" s="624"/>
      <c r="DK7" s="624"/>
      <c r="DL7" s="624"/>
      <c r="DM7" s="624"/>
      <c r="DN7" s="624"/>
      <c r="DO7" s="624"/>
      <c r="DP7" s="625"/>
      <c r="DQ7" s="632">
        <v>7554579</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163667</v>
      </c>
      <c r="S8" s="624"/>
      <c r="T8" s="624"/>
      <c r="U8" s="624"/>
      <c r="V8" s="624"/>
      <c r="W8" s="624"/>
      <c r="X8" s="624"/>
      <c r="Y8" s="625"/>
      <c r="Z8" s="626">
        <v>0.2</v>
      </c>
      <c r="AA8" s="626"/>
      <c r="AB8" s="626"/>
      <c r="AC8" s="626"/>
      <c r="AD8" s="627">
        <v>163667</v>
      </c>
      <c r="AE8" s="627"/>
      <c r="AF8" s="627"/>
      <c r="AG8" s="627"/>
      <c r="AH8" s="627"/>
      <c r="AI8" s="627"/>
      <c r="AJ8" s="627"/>
      <c r="AK8" s="627"/>
      <c r="AL8" s="628">
        <v>0.4</v>
      </c>
      <c r="AM8" s="629"/>
      <c r="AN8" s="629"/>
      <c r="AO8" s="630"/>
      <c r="AP8" s="620" t="s">
        <v>243</v>
      </c>
      <c r="AQ8" s="621"/>
      <c r="AR8" s="621"/>
      <c r="AS8" s="621"/>
      <c r="AT8" s="621"/>
      <c r="AU8" s="621"/>
      <c r="AV8" s="621"/>
      <c r="AW8" s="621"/>
      <c r="AX8" s="621"/>
      <c r="AY8" s="621"/>
      <c r="AZ8" s="621"/>
      <c r="BA8" s="621"/>
      <c r="BB8" s="621"/>
      <c r="BC8" s="621"/>
      <c r="BD8" s="621"/>
      <c r="BE8" s="621"/>
      <c r="BF8" s="622"/>
      <c r="BG8" s="623">
        <v>351907</v>
      </c>
      <c r="BH8" s="624"/>
      <c r="BI8" s="624"/>
      <c r="BJ8" s="624"/>
      <c r="BK8" s="624"/>
      <c r="BL8" s="624"/>
      <c r="BM8" s="624"/>
      <c r="BN8" s="625"/>
      <c r="BO8" s="626">
        <v>1</v>
      </c>
      <c r="BP8" s="626"/>
      <c r="BQ8" s="626"/>
      <c r="BR8" s="626"/>
      <c r="BS8" s="627" t="s">
        <v>244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30052448</v>
      </c>
      <c r="CS8" s="624"/>
      <c r="CT8" s="624"/>
      <c r="CU8" s="624"/>
      <c r="CV8" s="624"/>
      <c r="CW8" s="624"/>
      <c r="CX8" s="624"/>
      <c r="CY8" s="625"/>
      <c r="CZ8" s="626">
        <v>34.200000000000003</v>
      </c>
      <c r="DA8" s="626"/>
      <c r="DB8" s="626"/>
      <c r="DC8" s="626"/>
      <c r="DD8" s="632">
        <v>289617</v>
      </c>
      <c r="DE8" s="624"/>
      <c r="DF8" s="624"/>
      <c r="DG8" s="624"/>
      <c r="DH8" s="624"/>
      <c r="DI8" s="624"/>
      <c r="DJ8" s="624"/>
      <c r="DK8" s="624"/>
      <c r="DL8" s="624"/>
      <c r="DM8" s="624"/>
      <c r="DN8" s="624"/>
      <c r="DO8" s="624"/>
      <c r="DP8" s="625"/>
      <c r="DQ8" s="632">
        <v>12985969</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166161</v>
      </c>
      <c r="S9" s="624"/>
      <c r="T9" s="624"/>
      <c r="U9" s="624"/>
      <c r="V9" s="624"/>
      <c r="W9" s="624"/>
      <c r="X9" s="624"/>
      <c r="Y9" s="625"/>
      <c r="Z9" s="626">
        <v>0.2</v>
      </c>
      <c r="AA9" s="626"/>
      <c r="AB9" s="626"/>
      <c r="AC9" s="626"/>
      <c r="AD9" s="627">
        <v>166161</v>
      </c>
      <c r="AE9" s="627"/>
      <c r="AF9" s="627"/>
      <c r="AG9" s="627"/>
      <c r="AH9" s="627"/>
      <c r="AI9" s="627"/>
      <c r="AJ9" s="627"/>
      <c r="AK9" s="627"/>
      <c r="AL9" s="628">
        <v>0.4</v>
      </c>
      <c r="AM9" s="629"/>
      <c r="AN9" s="629"/>
      <c r="AO9" s="630"/>
      <c r="AP9" s="620" t="s">
        <v>247</v>
      </c>
      <c r="AQ9" s="621"/>
      <c r="AR9" s="621"/>
      <c r="AS9" s="621"/>
      <c r="AT9" s="621"/>
      <c r="AU9" s="621"/>
      <c r="AV9" s="621"/>
      <c r="AW9" s="621"/>
      <c r="AX9" s="621"/>
      <c r="AY9" s="621"/>
      <c r="AZ9" s="621"/>
      <c r="BA9" s="621"/>
      <c r="BB9" s="621"/>
      <c r="BC9" s="621"/>
      <c r="BD9" s="621"/>
      <c r="BE9" s="621"/>
      <c r="BF9" s="622"/>
      <c r="BG9" s="623">
        <v>10998550</v>
      </c>
      <c r="BH9" s="624"/>
      <c r="BI9" s="624"/>
      <c r="BJ9" s="624"/>
      <c r="BK9" s="624"/>
      <c r="BL9" s="624"/>
      <c r="BM9" s="624"/>
      <c r="BN9" s="625"/>
      <c r="BO9" s="626">
        <v>32.200000000000003</v>
      </c>
      <c r="BP9" s="626"/>
      <c r="BQ9" s="626"/>
      <c r="BR9" s="626"/>
      <c r="BS9" s="627" t="s">
        <v>131</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8158652</v>
      </c>
      <c r="CS9" s="624"/>
      <c r="CT9" s="624"/>
      <c r="CU9" s="624"/>
      <c r="CV9" s="624"/>
      <c r="CW9" s="624"/>
      <c r="CX9" s="624"/>
      <c r="CY9" s="625"/>
      <c r="CZ9" s="626">
        <v>9.3000000000000007</v>
      </c>
      <c r="DA9" s="626"/>
      <c r="DB9" s="626"/>
      <c r="DC9" s="626"/>
      <c r="DD9" s="632">
        <v>458233</v>
      </c>
      <c r="DE9" s="624"/>
      <c r="DF9" s="624"/>
      <c r="DG9" s="624"/>
      <c r="DH9" s="624"/>
      <c r="DI9" s="624"/>
      <c r="DJ9" s="624"/>
      <c r="DK9" s="624"/>
      <c r="DL9" s="624"/>
      <c r="DM9" s="624"/>
      <c r="DN9" s="624"/>
      <c r="DO9" s="624"/>
      <c r="DP9" s="625"/>
      <c r="DQ9" s="632">
        <v>6074850</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244</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771697</v>
      </c>
      <c r="BH10" s="624"/>
      <c r="BI10" s="624"/>
      <c r="BJ10" s="624"/>
      <c r="BK10" s="624"/>
      <c r="BL10" s="624"/>
      <c r="BM10" s="624"/>
      <c r="BN10" s="625"/>
      <c r="BO10" s="626">
        <v>2.2999999999999998</v>
      </c>
      <c r="BP10" s="626"/>
      <c r="BQ10" s="626"/>
      <c r="BR10" s="626"/>
      <c r="BS10" s="627" t="s">
        <v>140</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86859</v>
      </c>
      <c r="CS10" s="624"/>
      <c r="CT10" s="624"/>
      <c r="CU10" s="624"/>
      <c r="CV10" s="624"/>
      <c r="CW10" s="624"/>
      <c r="CX10" s="624"/>
      <c r="CY10" s="625"/>
      <c r="CZ10" s="626">
        <v>0.1</v>
      </c>
      <c r="DA10" s="626"/>
      <c r="DB10" s="626"/>
      <c r="DC10" s="626"/>
      <c r="DD10" s="632" t="s">
        <v>244</v>
      </c>
      <c r="DE10" s="624"/>
      <c r="DF10" s="624"/>
      <c r="DG10" s="624"/>
      <c r="DH10" s="624"/>
      <c r="DI10" s="624"/>
      <c r="DJ10" s="624"/>
      <c r="DK10" s="624"/>
      <c r="DL10" s="624"/>
      <c r="DM10" s="624"/>
      <c r="DN10" s="624"/>
      <c r="DO10" s="624"/>
      <c r="DP10" s="625"/>
      <c r="DQ10" s="632">
        <v>76215</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5067896</v>
      </c>
      <c r="S11" s="624"/>
      <c r="T11" s="624"/>
      <c r="U11" s="624"/>
      <c r="V11" s="624"/>
      <c r="W11" s="624"/>
      <c r="X11" s="624"/>
      <c r="Y11" s="625"/>
      <c r="Z11" s="628">
        <v>5.6</v>
      </c>
      <c r="AA11" s="629"/>
      <c r="AB11" s="629"/>
      <c r="AC11" s="635"/>
      <c r="AD11" s="632">
        <v>5067896</v>
      </c>
      <c r="AE11" s="624"/>
      <c r="AF11" s="624"/>
      <c r="AG11" s="624"/>
      <c r="AH11" s="624"/>
      <c r="AI11" s="624"/>
      <c r="AJ11" s="624"/>
      <c r="AK11" s="625"/>
      <c r="AL11" s="628">
        <v>12.4</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1168260</v>
      </c>
      <c r="BH11" s="624"/>
      <c r="BI11" s="624"/>
      <c r="BJ11" s="624"/>
      <c r="BK11" s="624"/>
      <c r="BL11" s="624"/>
      <c r="BM11" s="624"/>
      <c r="BN11" s="625"/>
      <c r="BO11" s="626">
        <v>3.4</v>
      </c>
      <c r="BP11" s="626"/>
      <c r="BQ11" s="626"/>
      <c r="BR11" s="626"/>
      <c r="BS11" s="627" t="s">
        <v>131</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2311406</v>
      </c>
      <c r="CS11" s="624"/>
      <c r="CT11" s="624"/>
      <c r="CU11" s="624"/>
      <c r="CV11" s="624"/>
      <c r="CW11" s="624"/>
      <c r="CX11" s="624"/>
      <c r="CY11" s="625"/>
      <c r="CZ11" s="626">
        <v>2.6</v>
      </c>
      <c r="DA11" s="626"/>
      <c r="DB11" s="626"/>
      <c r="DC11" s="626"/>
      <c r="DD11" s="632">
        <v>1846541</v>
      </c>
      <c r="DE11" s="624"/>
      <c r="DF11" s="624"/>
      <c r="DG11" s="624"/>
      <c r="DH11" s="624"/>
      <c r="DI11" s="624"/>
      <c r="DJ11" s="624"/>
      <c r="DK11" s="624"/>
      <c r="DL11" s="624"/>
      <c r="DM11" s="624"/>
      <c r="DN11" s="624"/>
      <c r="DO11" s="624"/>
      <c r="DP11" s="625"/>
      <c r="DQ11" s="632">
        <v>485053</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v>103364</v>
      </c>
      <c r="S12" s="624"/>
      <c r="T12" s="624"/>
      <c r="U12" s="624"/>
      <c r="V12" s="624"/>
      <c r="W12" s="624"/>
      <c r="X12" s="624"/>
      <c r="Y12" s="625"/>
      <c r="Z12" s="626">
        <v>0.1</v>
      </c>
      <c r="AA12" s="626"/>
      <c r="AB12" s="626"/>
      <c r="AC12" s="626"/>
      <c r="AD12" s="627">
        <v>103364</v>
      </c>
      <c r="AE12" s="627"/>
      <c r="AF12" s="627"/>
      <c r="AG12" s="627"/>
      <c r="AH12" s="627"/>
      <c r="AI12" s="627"/>
      <c r="AJ12" s="627"/>
      <c r="AK12" s="627"/>
      <c r="AL12" s="628">
        <v>0.3</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15792972</v>
      </c>
      <c r="BH12" s="624"/>
      <c r="BI12" s="624"/>
      <c r="BJ12" s="624"/>
      <c r="BK12" s="624"/>
      <c r="BL12" s="624"/>
      <c r="BM12" s="624"/>
      <c r="BN12" s="625"/>
      <c r="BO12" s="626">
        <v>46.2</v>
      </c>
      <c r="BP12" s="626"/>
      <c r="BQ12" s="626"/>
      <c r="BR12" s="626"/>
      <c r="BS12" s="627" t="s">
        <v>140</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1312858</v>
      </c>
      <c r="CS12" s="624"/>
      <c r="CT12" s="624"/>
      <c r="CU12" s="624"/>
      <c r="CV12" s="624"/>
      <c r="CW12" s="624"/>
      <c r="CX12" s="624"/>
      <c r="CY12" s="625"/>
      <c r="CZ12" s="626">
        <v>1.5</v>
      </c>
      <c r="DA12" s="626"/>
      <c r="DB12" s="626"/>
      <c r="DC12" s="626"/>
      <c r="DD12" s="632">
        <v>15763</v>
      </c>
      <c r="DE12" s="624"/>
      <c r="DF12" s="624"/>
      <c r="DG12" s="624"/>
      <c r="DH12" s="624"/>
      <c r="DI12" s="624"/>
      <c r="DJ12" s="624"/>
      <c r="DK12" s="624"/>
      <c r="DL12" s="624"/>
      <c r="DM12" s="624"/>
      <c r="DN12" s="624"/>
      <c r="DO12" s="624"/>
      <c r="DP12" s="625"/>
      <c r="DQ12" s="632">
        <v>843636</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26" t="s">
        <v>140</v>
      </c>
      <c r="AA13" s="626"/>
      <c r="AB13" s="626"/>
      <c r="AC13" s="626"/>
      <c r="AD13" s="627" t="s">
        <v>131</v>
      </c>
      <c r="AE13" s="627"/>
      <c r="AF13" s="627"/>
      <c r="AG13" s="627"/>
      <c r="AH13" s="627"/>
      <c r="AI13" s="627"/>
      <c r="AJ13" s="627"/>
      <c r="AK13" s="627"/>
      <c r="AL13" s="628" t="s">
        <v>244</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15727065</v>
      </c>
      <c r="BH13" s="624"/>
      <c r="BI13" s="624"/>
      <c r="BJ13" s="624"/>
      <c r="BK13" s="624"/>
      <c r="BL13" s="624"/>
      <c r="BM13" s="624"/>
      <c r="BN13" s="625"/>
      <c r="BO13" s="626">
        <v>46.1</v>
      </c>
      <c r="BP13" s="626"/>
      <c r="BQ13" s="626"/>
      <c r="BR13" s="626"/>
      <c r="BS13" s="627" t="s">
        <v>140</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11104939</v>
      </c>
      <c r="CS13" s="624"/>
      <c r="CT13" s="624"/>
      <c r="CU13" s="624"/>
      <c r="CV13" s="624"/>
      <c r="CW13" s="624"/>
      <c r="CX13" s="624"/>
      <c r="CY13" s="625"/>
      <c r="CZ13" s="626">
        <v>12.6</v>
      </c>
      <c r="DA13" s="626"/>
      <c r="DB13" s="626"/>
      <c r="DC13" s="626"/>
      <c r="DD13" s="632">
        <v>6670890</v>
      </c>
      <c r="DE13" s="624"/>
      <c r="DF13" s="624"/>
      <c r="DG13" s="624"/>
      <c r="DH13" s="624"/>
      <c r="DI13" s="624"/>
      <c r="DJ13" s="624"/>
      <c r="DK13" s="624"/>
      <c r="DL13" s="624"/>
      <c r="DM13" s="624"/>
      <c r="DN13" s="624"/>
      <c r="DO13" s="624"/>
      <c r="DP13" s="625"/>
      <c r="DQ13" s="632">
        <v>5611599</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140</v>
      </c>
      <c r="AA14" s="626"/>
      <c r="AB14" s="626"/>
      <c r="AC14" s="626"/>
      <c r="AD14" s="627" t="s">
        <v>140</v>
      </c>
      <c r="AE14" s="627"/>
      <c r="AF14" s="627"/>
      <c r="AG14" s="627"/>
      <c r="AH14" s="627"/>
      <c r="AI14" s="627"/>
      <c r="AJ14" s="627"/>
      <c r="AK14" s="627"/>
      <c r="AL14" s="628" t="s">
        <v>131</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562673</v>
      </c>
      <c r="BH14" s="624"/>
      <c r="BI14" s="624"/>
      <c r="BJ14" s="624"/>
      <c r="BK14" s="624"/>
      <c r="BL14" s="624"/>
      <c r="BM14" s="624"/>
      <c r="BN14" s="625"/>
      <c r="BO14" s="626">
        <v>1.6</v>
      </c>
      <c r="BP14" s="626"/>
      <c r="BQ14" s="626"/>
      <c r="BR14" s="626"/>
      <c r="BS14" s="627" t="s">
        <v>131</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3080299</v>
      </c>
      <c r="CS14" s="624"/>
      <c r="CT14" s="624"/>
      <c r="CU14" s="624"/>
      <c r="CV14" s="624"/>
      <c r="CW14" s="624"/>
      <c r="CX14" s="624"/>
      <c r="CY14" s="625"/>
      <c r="CZ14" s="626">
        <v>3.5</v>
      </c>
      <c r="DA14" s="626"/>
      <c r="DB14" s="626"/>
      <c r="DC14" s="626"/>
      <c r="DD14" s="632">
        <v>259197</v>
      </c>
      <c r="DE14" s="624"/>
      <c r="DF14" s="624"/>
      <c r="DG14" s="624"/>
      <c r="DH14" s="624"/>
      <c r="DI14" s="624"/>
      <c r="DJ14" s="624"/>
      <c r="DK14" s="624"/>
      <c r="DL14" s="624"/>
      <c r="DM14" s="624"/>
      <c r="DN14" s="624"/>
      <c r="DO14" s="624"/>
      <c r="DP14" s="625"/>
      <c r="DQ14" s="632">
        <v>2850147</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244</v>
      </c>
      <c r="AE15" s="627"/>
      <c r="AF15" s="627"/>
      <c r="AG15" s="627"/>
      <c r="AH15" s="627"/>
      <c r="AI15" s="627"/>
      <c r="AJ15" s="627"/>
      <c r="AK15" s="627"/>
      <c r="AL15" s="628" t="s">
        <v>140</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1557695</v>
      </c>
      <c r="BH15" s="624"/>
      <c r="BI15" s="624"/>
      <c r="BJ15" s="624"/>
      <c r="BK15" s="624"/>
      <c r="BL15" s="624"/>
      <c r="BM15" s="624"/>
      <c r="BN15" s="625"/>
      <c r="BO15" s="626">
        <v>4.5999999999999996</v>
      </c>
      <c r="BP15" s="626"/>
      <c r="BQ15" s="626"/>
      <c r="BR15" s="626"/>
      <c r="BS15" s="627" t="s">
        <v>140</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13440708</v>
      </c>
      <c r="CS15" s="624"/>
      <c r="CT15" s="624"/>
      <c r="CU15" s="624"/>
      <c r="CV15" s="624"/>
      <c r="CW15" s="624"/>
      <c r="CX15" s="624"/>
      <c r="CY15" s="625"/>
      <c r="CZ15" s="626">
        <v>15.3</v>
      </c>
      <c r="DA15" s="626"/>
      <c r="DB15" s="626"/>
      <c r="DC15" s="626"/>
      <c r="DD15" s="632">
        <v>7339395</v>
      </c>
      <c r="DE15" s="624"/>
      <c r="DF15" s="624"/>
      <c r="DG15" s="624"/>
      <c r="DH15" s="624"/>
      <c r="DI15" s="624"/>
      <c r="DJ15" s="624"/>
      <c r="DK15" s="624"/>
      <c r="DL15" s="624"/>
      <c r="DM15" s="624"/>
      <c r="DN15" s="624"/>
      <c r="DO15" s="624"/>
      <c r="DP15" s="625"/>
      <c r="DQ15" s="632">
        <v>5776175</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60748</v>
      </c>
      <c r="S16" s="624"/>
      <c r="T16" s="624"/>
      <c r="U16" s="624"/>
      <c r="V16" s="624"/>
      <c r="W16" s="624"/>
      <c r="X16" s="624"/>
      <c r="Y16" s="625"/>
      <c r="Z16" s="626">
        <v>0.1</v>
      </c>
      <c r="AA16" s="626"/>
      <c r="AB16" s="626"/>
      <c r="AC16" s="626"/>
      <c r="AD16" s="627">
        <v>60748</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140</v>
      </c>
      <c r="BP16" s="626"/>
      <c r="BQ16" s="626"/>
      <c r="BR16" s="626"/>
      <c r="BS16" s="627" t="s">
        <v>131</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206730</v>
      </c>
      <c r="CS16" s="624"/>
      <c r="CT16" s="624"/>
      <c r="CU16" s="624"/>
      <c r="CV16" s="624"/>
      <c r="CW16" s="624"/>
      <c r="CX16" s="624"/>
      <c r="CY16" s="625"/>
      <c r="CZ16" s="626">
        <v>0.2</v>
      </c>
      <c r="DA16" s="626"/>
      <c r="DB16" s="626"/>
      <c r="DC16" s="626"/>
      <c r="DD16" s="632" t="s">
        <v>131</v>
      </c>
      <c r="DE16" s="624"/>
      <c r="DF16" s="624"/>
      <c r="DG16" s="624"/>
      <c r="DH16" s="624"/>
      <c r="DI16" s="624"/>
      <c r="DJ16" s="624"/>
      <c r="DK16" s="624"/>
      <c r="DL16" s="624"/>
      <c r="DM16" s="624"/>
      <c r="DN16" s="624"/>
      <c r="DO16" s="624"/>
      <c r="DP16" s="625"/>
      <c r="DQ16" s="632">
        <v>5553</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582826</v>
      </c>
      <c r="S17" s="624"/>
      <c r="T17" s="624"/>
      <c r="U17" s="624"/>
      <c r="V17" s="624"/>
      <c r="W17" s="624"/>
      <c r="X17" s="624"/>
      <c r="Y17" s="625"/>
      <c r="Z17" s="626">
        <v>0.6</v>
      </c>
      <c r="AA17" s="626"/>
      <c r="AB17" s="626"/>
      <c r="AC17" s="626"/>
      <c r="AD17" s="627">
        <v>582826</v>
      </c>
      <c r="AE17" s="627"/>
      <c r="AF17" s="627"/>
      <c r="AG17" s="627"/>
      <c r="AH17" s="627"/>
      <c r="AI17" s="627"/>
      <c r="AJ17" s="627"/>
      <c r="AK17" s="627"/>
      <c r="AL17" s="628">
        <v>1.4</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6868494</v>
      </c>
      <c r="CS17" s="624"/>
      <c r="CT17" s="624"/>
      <c r="CU17" s="624"/>
      <c r="CV17" s="624"/>
      <c r="CW17" s="624"/>
      <c r="CX17" s="624"/>
      <c r="CY17" s="625"/>
      <c r="CZ17" s="626">
        <v>7.8</v>
      </c>
      <c r="DA17" s="626"/>
      <c r="DB17" s="626"/>
      <c r="DC17" s="626"/>
      <c r="DD17" s="632" t="s">
        <v>131</v>
      </c>
      <c r="DE17" s="624"/>
      <c r="DF17" s="624"/>
      <c r="DG17" s="624"/>
      <c r="DH17" s="624"/>
      <c r="DI17" s="624"/>
      <c r="DJ17" s="624"/>
      <c r="DK17" s="624"/>
      <c r="DL17" s="624"/>
      <c r="DM17" s="624"/>
      <c r="DN17" s="624"/>
      <c r="DO17" s="624"/>
      <c r="DP17" s="625"/>
      <c r="DQ17" s="632">
        <v>6528330</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194938</v>
      </c>
      <c r="S18" s="624"/>
      <c r="T18" s="624"/>
      <c r="U18" s="624"/>
      <c r="V18" s="624"/>
      <c r="W18" s="624"/>
      <c r="X18" s="624"/>
      <c r="Y18" s="625"/>
      <c r="Z18" s="626">
        <v>0.2</v>
      </c>
      <c r="AA18" s="626"/>
      <c r="AB18" s="626"/>
      <c r="AC18" s="626"/>
      <c r="AD18" s="627">
        <v>194938</v>
      </c>
      <c r="AE18" s="627"/>
      <c r="AF18" s="627"/>
      <c r="AG18" s="627"/>
      <c r="AH18" s="627"/>
      <c r="AI18" s="627"/>
      <c r="AJ18" s="627"/>
      <c r="AK18" s="627"/>
      <c r="AL18" s="628">
        <v>0.5</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244</v>
      </c>
      <c r="BP18" s="626"/>
      <c r="BQ18" s="626"/>
      <c r="BR18" s="626"/>
      <c r="BS18" s="627" t="s">
        <v>131</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244</v>
      </c>
      <c r="DA18" s="626"/>
      <c r="DB18" s="626"/>
      <c r="DC18" s="626"/>
      <c r="DD18" s="632" t="s">
        <v>131</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186856</v>
      </c>
      <c r="S19" s="624"/>
      <c r="T19" s="624"/>
      <c r="U19" s="624"/>
      <c r="V19" s="624"/>
      <c r="W19" s="624"/>
      <c r="X19" s="624"/>
      <c r="Y19" s="625"/>
      <c r="Z19" s="626">
        <v>0.2</v>
      </c>
      <c r="AA19" s="626"/>
      <c r="AB19" s="626"/>
      <c r="AC19" s="626"/>
      <c r="AD19" s="627">
        <v>186856</v>
      </c>
      <c r="AE19" s="627"/>
      <c r="AF19" s="627"/>
      <c r="AG19" s="627"/>
      <c r="AH19" s="627"/>
      <c r="AI19" s="627"/>
      <c r="AJ19" s="627"/>
      <c r="AK19" s="627"/>
      <c r="AL19" s="628">
        <v>0.5</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2948080</v>
      </c>
      <c r="BH19" s="624"/>
      <c r="BI19" s="624"/>
      <c r="BJ19" s="624"/>
      <c r="BK19" s="624"/>
      <c r="BL19" s="624"/>
      <c r="BM19" s="624"/>
      <c r="BN19" s="625"/>
      <c r="BO19" s="626">
        <v>8.6</v>
      </c>
      <c r="BP19" s="626"/>
      <c r="BQ19" s="626"/>
      <c r="BR19" s="626"/>
      <c r="BS19" s="627" t="s">
        <v>131</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140</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8082</v>
      </c>
      <c r="S20" s="624"/>
      <c r="T20" s="624"/>
      <c r="U20" s="624"/>
      <c r="V20" s="624"/>
      <c r="W20" s="624"/>
      <c r="X20" s="624"/>
      <c r="Y20" s="625"/>
      <c r="Z20" s="626">
        <v>0</v>
      </c>
      <c r="AA20" s="626"/>
      <c r="AB20" s="626"/>
      <c r="AC20" s="626"/>
      <c r="AD20" s="627">
        <v>8082</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2948080</v>
      </c>
      <c r="BH20" s="624"/>
      <c r="BI20" s="624"/>
      <c r="BJ20" s="624"/>
      <c r="BK20" s="624"/>
      <c r="BL20" s="624"/>
      <c r="BM20" s="624"/>
      <c r="BN20" s="625"/>
      <c r="BO20" s="626">
        <v>8.6</v>
      </c>
      <c r="BP20" s="626"/>
      <c r="BQ20" s="626"/>
      <c r="BR20" s="626"/>
      <c r="BS20" s="627" t="s">
        <v>131</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87851541</v>
      </c>
      <c r="CS20" s="624"/>
      <c r="CT20" s="624"/>
      <c r="CU20" s="624"/>
      <c r="CV20" s="624"/>
      <c r="CW20" s="624"/>
      <c r="CX20" s="624"/>
      <c r="CY20" s="625"/>
      <c r="CZ20" s="626">
        <v>100</v>
      </c>
      <c r="DA20" s="626"/>
      <c r="DB20" s="626"/>
      <c r="DC20" s="626"/>
      <c r="DD20" s="632">
        <v>17207637</v>
      </c>
      <c r="DE20" s="624"/>
      <c r="DF20" s="624"/>
      <c r="DG20" s="624"/>
      <c r="DH20" s="624"/>
      <c r="DI20" s="624"/>
      <c r="DJ20" s="624"/>
      <c r="DK20" s="624"/>
      <c r="DL20" s="624"/>
      <c r="DM20" s="624"/>
      <c r="DN20" s="624"/>
      <c r="DO20" s="624"/>
      <c r="DP20" s="625"/>
      <c r="DQ20" s="632">
        <v>49239752</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3070404</v>
      </c>
      <c r="S21" s="624"/>
      <c r="T21" s="624"/>
      <c r="U21" s="624"/>
      <c r="V21" s="624"/>
      <c r="W21" s="624"/>
      <c r="X21" s="624"/>
      <c r="Y21" s="625"/>
      <c r="Z21" s="626">
        <v>3.4</v>
      </c>
      <c r="AA21" s="626"/>
      <c r="AB21" s="626"/>
      <c r="AC21" s="626"/>
      <c r="AD21" s="627">
        <v>2701917</v>
      </c>
      <c r="AE21" s="627"/>
      <c r="AF21" s="627"/>
      <c r="AG21" s="627"/>
      <c r="AH21" s="627"/>
      <c r="AI21" s="627"/>
      <c r="AJ21" s="627"/>
      <c r="AK21" s="627"/>
      <c r="AL21" s="628">
        <v>6.6</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10411</v>
      </c>
      <c r="BH21" s="624"/>
      <c r="BI21" s="624"/>
      <c r="BJ21" s="624"/>
      <c r="BK21" s="624"/>
      <c r="BL21" s="624"/>
      <c r="BM21" s="624"/>
      <c r="BN21" s="625"/>
      <c r="BO21" s="626">
        <v>0</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2701917</v>
      </c>
      <c r="S22" s="624"/>
      <c r="T22" s="624"/>
      <c r="U22" s="624"/>
      <c r="V22" s="624"/>
      <c r="W22" s="624"/>
      <c r="X22" s="624"/>
      <c r="Y22" s="625"/>
      <c r="Z22" s="626">
        <v>3</v>
      </c>
      <c r="AA22" s="626"/>
      <c r="AB22" s="626"/>
      <c r="AC22" s="626"/>
      <c r="AD22" s="627">
        <v>2701917</v>
      </c>
      <c r="AE22" s="627"/>
      <c r="AF22" s="627"/>
      <c r="AG22" s="627"/>
      <c r="AH22" s="627"/>
      <c r="AI22" s="627"/>
      <c r="AJ22" s="627"/>
      <c r="AK22" s="627"/>
      <c r="AL22" s="628">
        <v>6.6</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244</v>
      </c>
      <c r="BP22" s="626"/>
      <c r="BQ22" s="626"/>
      <c r="BR22" s="626"/>
      <c r="BS22" s="627" t="s">
        <v>244</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368456</v>
      </c>
      <c r="S23" s="624"/>
      <c r="T23" s="624"/>
      <c r="U23" s="624"/>
      <c r="V23" s="624"/>
      <c r="W23" s="624"/>
      <c r="X23" s="624"/>
      <c r="Y23" s="625"/>
      <c r="Z23" s="626">
        <v>0.4</v>
      </c>
      <c r="AA23" s="626"/>
      <c r="AB23" s="626"/>
      <c r="AC23" s="626"/>
      <c r="AD23" s="627" t="s">
        <v>131</v>
      </c>
      <c r="AE23" s="627"/>
      <c r="AF23" s="627"/>
      <c r="AG23" s="627"/>
      <c r="AH23" s="627"/>
      <c r="AI23" s="627"/>
      <c r="AJ23" s="627"/>
      <c r="AK23" s="627"/>
      <c r="AL23" s="628" t="s">
        <v>244</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2937669</v>
      </c>
      <c r="BH23" s="624"/>
      <c r="BI23" s="624"/>
      <c r="BJ23" s="624"/>
      <c r="BK23" s="624"/>
      <c r="BL23" s="624"/>
      <c r="BM23" s="624"/>
      <c r="BN23" s="625"/>
      <c r="BO23" s="626">
        <v>8.6</v>
      </c>
      <c r="BP23" s="626"/>
      <c r="BQ23" s="626"/>
      <c r="BR23" s="626"/>
      <c r="BS23" s="627" t="s">
        <v>140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v>31</v>
      </c>
      <c r="S24" s="624"/>
      <c r="T24" s="624"/>
      <c r="U24" s="624"/>
      <c r="V24" s="624"/>
      <c r="W24" s="624"/>
      <c r="X24" s="624"/>
      <c r="Y24" s="625"/>
      <c r="Z24" s="626">
        <v>0</v>
      </c>
      <c r="AA24" s="626"/>
      <c r="AB24" s="626"/>
      <c r="AC24" s="626"/>
      <c r="AD24" s="627" t="s">
        <v>131</v>
      </c>
      <c r="AE24" s="627"/>
      <c r="AF24" s="627"/>
      <c r="AG24" s="627"/>
      <c r="AH24" s="627"/>
      <c r="AI24" s="627"/>
      <c r="AJ24" s="627"/>
      <c r="AK24" s="627"/>
      <c r="AL24" s="628" t="s">
        <v>140</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244</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37303370</v>
      </c>
      <c r="CS24" s="613"/>
      <c r="CT24" s="613"/>
      <c r="CU24" s="613"/>
      <c r="CV24" s="613"/>
      <c r="CW24" s="613"/>
      <c r="CX24" s="613"/>
      <c r="CY24" s="614"/>
      <c r="CZ24" s="617">
        <v>42.5</v>
      </c>
      <c r="DA24" s="618"/>
      <c r="DB24" s="618"/>
      <c r="DC24" s="634"/>
      <c r="DD24" s="658">
        <v>21100148</v>
      </c>
      <c r="DE24" s="613"/>
      <c r="DF24" s="613"/>
      <c r="DG24" s="613"/>
      <c r="DH24" s="613"/>
      <c r="DI24" s="613"/>
      <c r="DJ24" s="613"/>
      <c r="DK24" s="614"/>
      <c r="DL24" s="658">
        <v>20596586</v>
      </c>
      <c r="DM24" s="613"/>
      <c r="DN24" s="613"/>
      <c r="DO24" s="613"/>
      <c r="DP24" s="613"/>
      <c r="DQ24" s="613"/>
      <c r="DR24" s="613"/>
      <c r="DS24" s="613"/>
      <c r="DT24" s="613"/>
      <c r="DU24" s="613"/>
      <c r="DV24" s="614"/>
      <c r="DW24" s="617">
        <v>48.9</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44048830</v>
      </c>
      <c r="S25" s="624"/>
      <c r="T25" s="624"/>
      <c r="U25" s="624"/>
      <c r="V25" s="624"/>
      <c r="W25" s="624"/>
      <c r="X25" s="624"/>
      <c r="Y25" s="625"/>
      <c r="Z25" s="626">
        <v>48.4</v>
      </c>
      <c r="AA25" s="626"/>
      <c r="AB25" s="626"/>
      <c r="AC25" s="626"/>
      <c r="AD25" s="627">
        <v>40742674</v>
      </c>
      <c r="AE25" s="627"/>
      <c r="AF25" s="627"/>
      <c r="AG25" s="627"/>
      <c r="AH25" s="627"/>
      <c r="AI25" s="627"/>
      <c r="AJ25" s="627"/>
      <c r="AK25" s="627"/>
      <c r="AL25" s="628">
        <v>99.6</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244</v>
      </c>
      <c r="BP25" s="626"/>
      <c r="BQ25" s="626"/>
      <c r="BR25" s="626"/>
      <c r="BS25" s="627" t="s">
        <v>131</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10161266</v>
      </c>
      <c r="CS25" s="655"/>
      <c r="CT25" s="655"/>
      <c r="CU25" s="655"/>
      <c r="CV25" s="655"/>
      <c r="CW25" s="655"/>
      <c r="CX25" s="655"/>
      <c r="CY25" s="656"/>
      <c r="CZ25" s="628">
        <v>11.6</v>
      </c>
      <c r="DA25" s="653"/>
      <c r="DB25" s="653"/>
      <c r="DC25" s="657"/>
      <c r="DD25" s="632">
        <v>9462782</v>
      </c>
      <c r="DE25" s="655"/>
      <c r="DF25" s="655"/>
      <c r="DG25" s="655"/>
      <c r="DH25" s="655"/>
      <c r="DI25" s="655"/>
      <c r="DJ25" s="655"/>
      <c r="DK25" s="656"/>
      <c r="DL25" s="632">
        <v>9125312</v>
      </c>
      <c r="DM25" s="655"/>
      <c r="DN25" s="655"/>
      <c r="DO25" s="655"/>
      <c r="DP25" s="655"/>
      <c r="DQ25" s="655"/>
      <c r="DR25" s="655"/>
      <c r="DS25" s="655"/>
      <c r="DT25" s="655"/>
      <c r="DU25" s="655"/>
      <c r="DV25" s="656"/>
      <c r="DW25" s="628">
        <v>21.7</v>
      </c>
      <c r="DX25" s="653"/>
      <c r="DY25" s="653"/>
      <c r="DZ25" s="653"/>
      <c r="EA25" s="653"/>
      <c r="EB25" s="653"/>
      <c r="EC25" s="654"/>
    </row>
    <row r="26" spans="2:133" ht="11.25" customHeight="1" x14ac:dyDescent="0.15">
      <c r="B26" s="620" t="s">
        <v>300</v>
      </c>
      <c r="C26" s="621"/>
      <c r="D26" s="621"/>
      <c r="E26" s="621"/>
      <c r="F26" s="621"/>
      <c r="G26" s="621"/>
      <c r="H26" s="621"/>
      <c r="I26" s="621"/>
      <c r="J26" s="621"/>
      <c r="K26" s="621"/>
      <c r="L26" s="621"/>
      <c r="M26" s="621"/>
      <c r="N26" s="621"/>
      <c r="O26" s="621"/>
      <c r="P26" s="621"/>
      <c r="Q26" s="622"/>
      <c r="R26" s="623">
        <v>41259</v>
      </c>
      <c r="S26" s="624"/>
      <c r="T26" s="624"/>
      <c r="U26" s="624"/>
      <c r="V26" s="624"/>
      <c r="W26" s="624"/>
      <c r="X26" s="624"/>
      <c r="Y26" s="625"/>
      <c r="Z26" s="626">
        <v>0</v>
      </c>
      <c r="AA26" s="626"/>
      <c r="AB26" s="626"/>
      <c r="AC26" s="626"/>
      <c r="AD26" s="627">
        <v>41259</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140</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5951309</v>
      </c>
      <c r="CS26" s="624"/>
      <c r="CT26" s="624"/>
      <c r="CU26" s="624"/>
      <c r="CV26" s="624"/>
      <c r="CW26" s="624"/>
      <c r="CX26" s="624"/>
      <c r="CY26" s="625"/>
      <c r="CZ26" s="628">
        <v>6.8</v>
      </c>
      <c r="DA26" s="653"/>
      <c r="DB26" s="653"/>
      <c r="DC26" s="657"/>
      <c r="DD26" s="632">
        <v>5300536</v>
      </c>
      <c r="DE26" s="624"/>
      <c r="DF26" s="624"/>
      <c r="DG26" s="624"/>
      <c r="DH26" s="624"/>
      <c r="DI26" s="624"/>
      <c r="DJ26" s="624"/>
      <c r="DK26" s="625"/>
      <c r="DL26" s="632" t="s">
        <v>140</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15">
      <c r="B27" s="620" t="s">
        <v>303</v>
      </c>
      <c r="C27" s="621"/>
      <c r="D27" s="621"/>
      <c r="E27" s="621"/>
      <c r="F27" s="621"/>
      <c r="G27" s="621"/>
      <c r="H27" s="621"/>
      <c r="I27" s="621"/>
      <c r="J27" s="621"/>
      <c r="K27" s="621"/>
      <c r="L27" s="621"/>
      <c r="M27" s="621"/>
      <c r="N27" s="621"/>
      <c r="O27" s="621"/>
      <c r="P27" s="621"/>
      <c r="Q27" s="622"/>
      <c r="R27" s="623">
        <v>664817</v>
      </c>
      <c r="S27" s="624"/>
      <c r="T27" s="624"/>
      <c r="U27" s="624"/>
      <c r="V27" s="624"/>
      <c r="W27" s="624"/>
      <c r="X27" s="624"/>
      <c r="Y27" s="625"/>
      <c r="Z27" s="626">
        <v>0.7</v>
      </c>
      <c r="AA27" s="626"/>
      <c r="AB27" s="626"/>
      <c r="AC27" s="626"/>
      <c r="AD27" s="627" t="s">
        <v>131</v>
      </c>
      <c r="AE27" s="627"/>
      <c r="AF27" s="627"/>
      <c r="AG27" s="627"/>
      <c r="AH27" s="627"/>
      <c r="AI27" s="627"/>
      <c r="AJ27" s="627"/>
      <c r="AK27" s="627"/>
      <c r="AL27" s="628" t="s">
        <v>131</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34151834</v>
      </c>
      <c r="BH27" s="624"/>
      <c r="BI27" s="624"/>
      <c r="BJ27" s="624"/>
      <c r="BK27" s="624"/>
      <c r="BL27" s="624"/>
      <c r="BM27" s="624"/>
      <c r="BN27" s="625"/>
      <c r="BO27" s="626">
        <v>100</v>
      </c>
      <c r="BP27" s="626"/>
      <c r="BQ27" s="626"/>
      <c r="BR27" s="626"/>
      <c r="BS27" s="627" t="s">
        <v>244</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20273954</v>
      </c>
      <c r="CS27" s="655"/>
      <c r="CT27" s="655"/>
      <c r="CU27" s="655"/>
      <c r="CV27" s="655"/>
      <c r="CW27" s="655"/>
      <c r="CX27" s="655"/>
      <c r="CY27" s="656"/>
      <c r="CZ27" s="628">
        <v>23.1</v>
      </c>
      <c r="DA27" s="653"/>
      <c r="DB27" s="653"/>
      <c r="DC27" s="657"/>
      <c r="DD27" s="632">
        <v>5109380</v>
      </c>
      <c r="DE27" s="655"/>
      <c r="DF27" s="655"/>
      <c r="DG27" s="655"/>
      <c r="DH27" s="655"/>
      <c r="DI27" s="655"/>
      <c r="DJ27" s="655"/>
      <c r="DK27" s="656"/>
      <c r="DL27" s="632">
        <v>4943288</v>
      </c>
      <c r="DM27" s="655"/>
      <c r="DN27" s="655"/>
      <c r="DO27" s="655"/>
      <c r="DP27" s="655"/>
      <c r="DQ27" s="655"/>
      <c r="DR27" s="655"/>
      <c r="DS27" s="655"/>
      <c r="DT27" s="655"/>
      <c r="DU27" s="655"/>
      <c r="DV27" s="656"/>
      <c r="DW27" s="628">
        <v>11.7</v>
      </c>
      <c r="DX27" s="653"/>
      <c r="DY27" s="653"/>
      <c r="DZ27" s="653"/>
      <c r="EA27" s="653"/>
      <c r="EB27" s="653"/>
      <c r="EC27" s="654"/>
    </row>
    <row r="28" spans="2:133" ht="11.25" customHeight="1" x14ac:dyDescent="0.15">
      <c r="B28" s="620" t="s">
        <v>306</v>
      </c>
      <c r="C28" s="621"/>
      <c r="D28" s="621"/>
      <c r="E28" s="621"/>
      <c r="F28" s="621"/>
      <c r="G28" s="621"/>
      <c r="H28" s="621"/>
      <c r="I28" s="621"/>
      <c r="J28" s="621"/>
      <c r="K28" s="621"/>
      <c r="L28" s="621"/>
      <c r="M28" s="621"/>
      <c r="N28" s="621"/>
      <c r="O28" s="621"/>
      <c r="P28" s="621"/>
      <c r="Q28" s="622"/>
      <c r="R28" s="623">
        <v>900649</v>
      </c>
      <c r="S28" s="624"/>
      <c r="T28" s="624"/>
      <c r="U28" s="624"/>
      <c r="V28" s="624"/>
      <c r="W28" s="624"/>
      <c r="X28" s="624"/>
      <c r="Y28" s="625"/>
      <c r="Z28" s="626">
        <v>1</v>
      </c>
      <c r="AA28" s="626"/>
      <c r="AB28" s="626"/>
      <c r="AC28" s="626"/>
      <c r="AD28" s="627">
        <v>21</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6868150</v>
      </c>
      <c r="CS28" s="624"/>
      <c r="CT28" s="624"/>
      <c r="CU28" s="624"/>
      <c r="CV28" s="624"/>
      <c r="CW28" s="624"/>
      <c r="CX28" s="624"/>
      <c r="CY28" s="625"/>
      <c r="CZ28" s="628">
        <v>7.8</v>
      </c>
      <c r="DA28" s="653"/>
      <c r="DB28" s="653"/>
      <c r="DC28" s="657"/>
      <c r="DD28" s="632">
        <v>6527986</v>
      </c>
      <c r="DE28" s="624"/>
      <c r="DF28" s="624"/>
      <c r="DG28" s="624"/>
      <c r="DH28" s="624"/>
      <c r="DI28" s="624"/>
      <c r="DJ28" s="624"/>
      <c r="DK28" s="625"/>
      <c r="DL28" s="632">
        <v>6527986</v>
      </c>
      <c r="DM28" s="624"/>
      <c r="DN28" s="624"/>
      <c r="DO28" s="624"/>
      <c r="DP28" s="624"/>
      <c r="DQ28" s="624"/>
      <c r="DR28" s="624"/>
      <c r="DS28" s="624"/>
      <c r="DT28" s="624"/>
      <c r="DU28" s="624"/>
      <c r="DV28" s="625"/>
      <c r="DW28" s="628">
        <v>15.5</v>
      </c>
      <c r="DX28" s="653"/>
      <c r="DY28" s="653"/>
      <c r="DZ28" s="653"/>
      <c r="EA28" s="653"/>
      <c r="EB28" s="653"/>
      <c r="EC28" s="654"/>
    </row>
    <row r="29" spans="2:133" ht="11.25" customHeight="1" x14ac:dyDescent="0.15">
      <c r="B29" s="620" t="s">
        <v>308</v>
      </c>
      <c r="C29" s="621"/>
      <c r="D29" s="621"/>
      <c r="E29" s="621"/>
      <c r="F29" s="621"/>
      <c r="G29" s="621"/>
      <c r="H29" s="621"/>
      <c r="I29" s="621"/>
      <c r="J29" s="621"/>
      <c r="K29" s="621"/>
      <c r="L29" s="621"/>
      <c r="M29" s="621"/>
      <c r="N29" s="621"/>
      <c r="O29" s="621"/>
      <c r="P29" s="621"/>
      <c r="Q29" s="622"/>
      <c r="R29" s="623">
        <v>247737</v>
      </c>
      <c r="S29" s="624"/>
      <c r="T29" s="624"/>
      <c r="U29" s="624"/>
      <c r="V29" s="624"/>
      <c r="W29" s="624"/>
      <c r="X29" s="624"/>
      <c r="Y29" s="625"/>
      <c r="Z29" s="626">
        <v>0.3</v>
      </c>
      <c r="AA29" s="626"/>
      <c r="AB29" s="626"/>
      <c r="AC29" s="626"/>
      <c r="AD29" s="627" t="s">
        <v>131</v>
      </c>
      <c r="AE29" s="627"/>
      <c r="AF29" s="627"/>
      <c r="AG29" s="627"/>
      <c r="AH29" s="627"/>
      <c r="AI29" s="627"/>
      <c r="AJ29" s="627"/>
      <c r="AK29" s="627"/>
      <c r="AL29" s="628" t="s">
        <v>140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6868150</v>
      </c>
      <c r="CS29" s="655"/>
      <c r="CT29" s="655"/>
      <c r="CU29" s="655"/>
      <c r="CV29" s="655"/>
      <c r="CW29" s="655"/>
      <c r="CX29" s="655"/>
      <c r="CY29" s="656"/>
      <c r="CZ29" s="628">
        <v>7.8</v>
      </c>
      <c r="DA29" s="653"/>
      <c r="DB29" s="653"/>
      <c r="DC29" s="657"/>
      <c r="DD29" s="632">
        <v>6527986</v>
      </c>
      <c r="DE29" s="655"/>
      <c r="DF29" s="655"/>
      <c r="DG29" s="655"/>
      <c r="DH29" s="655"/>
      <c r="DI29" s="655"/>
      <c r="DJ29" s="655"/>
      <c r="DK29" s="656"/>
      <c r="DL29" s="632">
        <v>6527986</v>
      </c>
      <c r="DM29" s="655"/>
      <c r="DN29" s="655"/>
      <c r="DO29" s="655"/>
      <c r="DP29" s="655"/>
      <c r="DQ29" s="655"/>
      <c r="DR29" s="655"/>
      <c r="DS29" s="655"/>
      <c r="DT29" s="655"/>
      <c r="DU29" s="655"/>
      <c r="DV29" s="656"/>
      <c r="DW29" s="628">
        <v>15.5</v>
      </c>
      <c r="DX29" s="653"/>
      <c r="DY29" s="653"/>
      <c r="DZ29" s="653"/>
      <c r="EA29" s="653"/>
      <c r="EB29" s="653"/>
      <c r="EC29" s="654"/>
    </row>
    <row r="30" spans="2:133" ht="11.25" customHeight="1" x14ac:dyDescent="0.15">
      <c r="B30" s="620" t="s">
        <v>311</v>
      </c>
      <c r="C30" s="621"/>
      <c r="D30" s="621"/>
      <c r="E30" s="621"/>
      <c r="F30" s="621"/>
      <c r="G30" s="621"/>
      <c r="H30" s="621"/>
      <c r="I30" s="621"/>
      <c r="J30" s="621"/>
      <c r="K30" s="621"/>
      <c r="L30" s="621"/>
      <c r="M30" s="621"/>
      <c r="N30" s="621"/>
      <c r="O30" s="621"/>
      <c r="P30" s="621"/>
      <c r="Q30" s="622"/>
      <c r="R30" s="623">
        <v>17718990</v>
      </c>
      <c r="S30" s="624"/>
      <c r="T30" s="624"/>
      <c r="U30" s="624"/>
      <c r="V30" s="624"/>
      <c r="W30" s="624"/>
      <c r="X30" s="624"/>
      <c r="Y30" s="625"/>
      <c r="Z30" s="626">
        <v>19.5</v>
      </c>
      <c r="AA30" s="626"/>
      <c r="AB30" s="626"/>
      <c r="AC30" s="626"/>
      <c r="AD30" s="627" t="s">
        <v>131</v>
      </c>
      <c r="AE30" s="627"/>
      <c r="AF30" s="627"/>
      <c r="AG30" s="627"/>
      <c r="AH30" s="627"/>
      <c r="AI30" s="627"/>
      <c r="AJ30" s="627"/>
      <c r="AK30" s="627"/>
      <c r="AL30" s="628" t="s">
        <v>131</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6534220</v>
      </c>
      <c r="CS30" s="624"/>
      <c r="CT30" s="624"/>
      <c r="CU30" s="624"/>
      <c r="CV30" s="624"/>
      <c r="CW30" s="624"/>
      <c r="CX30" s="624"/>
      <c r="CY30" s="625"/>
      <c r="CZ30" s="628">
        <v>7.4</v>
      </c>
      <c r="DA30" s="653"/>
      <c r="DB30" s="653"/>
      <c r="DC30" s="657"/>
      <c r="DD30" s="632">
        <v>6215938</v>
      </c>
      <c r="DE30" s="624"/>
      <c r="DF30" s="624"/>
      <c r="DG30" s="624"/>
      <c r="DH30" s="624"/>
      <c r="DI30" s="624"/>
      <c r="DJ30" s="624"/>
      <c r="DK30" s="625"/>
      <c r="DL30" s="632">
        <v>6215938</v>
      </c>
      <c r="DM30" s="624"/>
      <c r="DN30" s="624"/>
      <c r="DO30" s="624"/>
      <c r="DP30" s="624"/>
      <c r="DQ30" s="624"/>
      <c r="DR30" s="624"/>
      <c r="DS30" s="624"/>
      <c r="DT30" s="624"/>
      <c r="DU30" s="624"/>
      <c r="DV30" s="625"/>
      <c r="DW30" s="628">
        <v>14.7</v>
      </c>
      <c r="DX30" s="653"/>
      <c r="DY30" s="653"/>
      <c r="DZ30" s="653"/>
      <c r="EA30" s="653"/>
      <c r="EB30" s="653"/>
      <c r="EC30" s="654"/>
    </row>
    <row r="31" spans="2:133" ht="11.25" customHeight="1" x14ac:dyDescent="0.15">
      <c r="B31" s="636" t="s">
        <v>315</v>
      </c>
      <c r="C31" s="637"/>
      <c r="D31" s="637"/>
      <c r="E31" s="637"/>
      <c r="F31" s="637"/>
      <c r="G31" s="637"/>
      <c r="H31" s="637"/>
      <c r="I31" s="637"/>
      <c r="J31" s="637"/>
      <c r="K31" s="637"/>
      <c r="L31" s="637"/>
      <c r="M31" s="637"/>
      <c r="N31" s="637"/>
      <c r="O31" s="637"/>
      <c r="P31" s="637"/>
      <c r="Q31" s="638"/>
      <c r="R31" s="623">
        <v>300</v>
      </c>
      <c r="S31" s="624"/>
      <c r="T31" s="624"/>
      <c r="U31" s="624"/>
      <c r="V31" s="624"/>
      <c r="W31" s="624"/>
      <c r="X31" s="624"/>
      <c r="Y31" s="625"/>
      <c r="Z31" s="626">
        <v>0</v>
      </c>
      <c r="AA31" s="626"/>
      <c r="AB31" s="626"/>
      <c r="AC31" s="626"/>
      <c r="AD31" s="627">
        <v>300</v>
      </c>
      <c r="AE31" s="627"/>
      <c r="AF31" s="627"/>
      <c r="AG31" s="627"/>
      <c r="AH31" s="627"/>
      <c r="AI31" s="627"/>
      <c r="AJ31" s="627"/>
      <c r="AK31" s="627"/>
      <c r="AL31" s="628">
        <v>0</v>
      </c>
      <c r="AM31" s="629"/>
      <c r="AN31" s="629"/>
      <c r="AO31" s="630"/>
      <c r="AP31" s="669" t="s">
        <v>316</v>
      </c>
      <c r="AQ31" s="670"/>
      <c r="AR31" s="670"/>
      <c r="AS31" s="670"/>
      <c r="AT31" s="675" t="s">
        <v>317</v>
      </c>
      <c r="AU31" s="218"/>
      <c r="AV31" s="218"/>
      <c r="AW31" s="218"/>
      <c r="AX31" s="609" t="s">
        <v>191</v>
      </c>
      <c r="AY31" s="610"/>
      <c r="AZ31" s="610"/>
      <c r="BA31" s="610"/>
      <c r="BB31" s="610"/>
      <c r="BC31" s="610"/>
      <c r="BD31" s="610"/>
      <c r="BE31" s="610"/>
      <c r="BF31" s="611"/>
      <c r="BG31" s="679">
        <v>99.1</v>
      </c>
      <c r="BH31" s="667"/>
      <c r="BI31" s="667"/>
      <c r="BJ31" s="667"/>
      <c r="BK31" s="667"/>
      <c r="BL31" s="667"/>
      <c r="BM31" s="618">
        <v>97.5</v>
      </c>
      <c r="BN31" s="667"/>
      <c r="BO31" s="667"/>
      <c r="BP31" s="667"/>
      <c r="BQ31" s="668"/>
      <c r="BR31" s="679">
        <v>99.2</v>
      </c>
      <c r="BS31" s="667"/>
      <c r="BT31" s="667"/>
      <c r="BU31" s="667"/>
      <c r="BV31" s="667"/>
      <c r="BW31" s="667"/>
      <c r="BX31" s="618">
        <v>97.2</v>
      </c>
      <c r="BY31" s="667"/>
      <c r="BZ31" s="667"/>
      <c r="CA31" s="667"/>
      <c r="CB31" s="668"/>
      <c r="CD31" s="661"/>
      <c r="CE31" s="662"/>
      <c r="CF31" s="620" t="s">
        <v>318</v>
      </c>
      <c r="CG31" s="621"/>
      <c r="CH31" s="621"/>
      <c r="CI31" s="621"/>
      <c r="CJ31" s="621"/>
      <c r="CK31" s="621"/>
      <c r="CL31" s="621"/>
      <c r="CM31" s="621"/>
      <c r="CN31" s="621"/>
      <c r="CO31" s="621"/>
      <c r="CP31" s="621"/>
      <c r="CQ31" s="622"/>
      <c r="CR31" s="623">
        <v>333930</v>
      </c>
      <c r="CS31" s="655"/>
      <c r="CT31" s="655"/>
      <c r="CU31" s="655"/>
      <c r="CV31" s="655"/>
      <c r="CW31" s="655"/>
      <c r="CX31" s="655"/>
      <c r="CY31" s="656"/>
      <c r="CZ31" s="628">
        <v>0.4</v>
      </c>
      <c r="DA31" s="653"/>
      <c r="DB31" s="653"/>
      <c r="DC31" s="657"/>
      <c r="DD31" s="632">
        <v>312048</v>
      </c>
      <c r="DE31" s="655"/>
      <c r="DF31" s="655"/>
      <c r="DG31" s="655"/>
      <c r="DH31" s="655"/>
      <c r="DI31" s="655"/>
      <c r="DJ31" s="655"/>
      <c r="DK31" s="656"/>
      <c r="DL31" s="632">
        <v>312048</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15">
      <c r="B32" s="620" t="s">
        <v>319</v>
      </c>
      <c r="C32" s="621"/>
      <c r="D32" s="621"/>
      <c r="E32" s="621"/>
      <c r="F32" s="621"/>
      <c r="G32" s="621"/>
      <c r="H32" s="621"/>
      <c r="I32" s="621"/>
      <c r="J32" s="621"/>
      <c r="K32" s="621"/>
      <c r="L32" s="621"/>
      <c r="M32" s="621"/>
      <c r="N32" s="621"/>
      <c r="O32" s="621"/>
      <c r="P32" s="621"/>
      <c r="Q32" s="622"/>
      <c r="R32" s="623">
        <v>7012642</v>
      </c>
      <c r="S32" s="624"/>
      <c r="T32" s="624"/>
      <c r="U32" s="624"/>
      <c r="V32" s="624"/>
      <c r="W32" s="624"/>
      <c r="X32" s="624"/>
      <c r="Y32" s="625"/>
      <c r="Z32" s="626">
        <v>7.7</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320</v>
      </c>
      <c r="AX32" s="620" t="s">
        <v>321</v>
      </c>
      <c r="AY32" s="621"/>
      <c r="AZ32" s="621"/>
      <c r="BA32" s="621"/>
      <c r="BB32" s="621"/>
      <c r="BC32" s="621"/>
      <c r="BD32" s="621"/>
      <c r="BE32" s="621"/>
      <c r="BF32" s="622"/>
      <c r="BG32" s="680">
        <v>98.8</v>
      </c>
      <c r="BH32" s="655"/>
      <c r="BI32" s="655"/>
      <c r="BJ32" s="655"/>
      <c r="BK32" s="655"/>
      <c r="BL32" s="655"/>
      <c r="BM32" s="629">
        <v>97.5</v>
      </c>
      <c r="BN32" s="655"/>
      <c r="BO32" s="655"/>
      <c r="BP32" s="655"/>
      <c r="BQ32" s="678"/>
      <c r="BR32" s="680">
        <v>99.1</v>
      </c>
      <c r="BS32" s="655"/>
      <c r="BT32" s="655"/>
      <c r="BU32" s="655"/>
      <c r="BV32" s="655"/>
      <c r="BW32" s="655"/>
      <c r="BX32" s="629">
        <v>97.2</v>
      </c>
      <c r="BY32" s="655"/>
      <c r="BZ32" s="655"/>
      <c r="CA32" s="655"/>
      <c r="CB32" s="678"/>
      <c r="CD32" s="663"/>
      <c r="CE32" s="664"/>
      <c r="CF32" s="620" t="s">
        <v>322</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140</v>
      </c>
      <c r="DA32" s="653"/>
      <c r="DB32" s="653"/>
      <c r="DC32" s="657"/>
      <c r="DD32" s="632" t="s">
        <v>244</v>
      </c>
      <c r="DE32" s="624"/>
      <c r="DF32" s="624"/>
      <c r="DG32" s="624"/>
      <c r="DH32" s="624"/>
      <c r="DI32" s="624"/>
      <c r="DJ32" s="624"/>
      <c r="DK32" s="625"/>
      <c r="DL32" s="632" t="s">
        <v>131</v>
      </c>
      <c r="DM32" s="624"/>
      <c r="DN32" s="624"/>
      <c r="DO32" s="624"/>
      <c r="DP32" s="624"/>
      <c r="DQ32" s="624"/>
      <c r="DR32" s="624"/>
      <c r="DS32" s="624"/>
      <c r="DT32" s="624"/>
      <c r="DU32" s="624"/>
      <c r="DV32" s="625"/>
      <c r="DW32" s="628" t="s">
        <v>244</v>
      </c>
      <c r="DX32" s="653"/>
      <c r="DY32" s="653"/>
      <c r="DZ32" s="653"/>
      <c r="EA32" s="653"/>
      <c r="EB32" s="653"/>
      <c r="EC32" s="654"/>
    </row>
    <row r="33" spans="2:133" ht="11.25" customHeight="1" x14ac:dyDescent="0.15">
      <c r="B33" s="620" t="s">
        <v>323</v>
      </c>
      <c r="C33" s="621"/>
      <c r="D33" s="621"/>
      <c r="E33" s="621"/>
      <c r="F33" s="621"/>
      <c r="G33" s="621"/>
      <c r="H33" s="621"/>
      <c r="I33" s="621"/>
      <c r="J33" s="621"/>
      <c r="K33" s="621"/>
      <c r="L33" s="621"/>
      <c r="M33" s="621"/>
      <c r="N33" s="621"/>
      <c r="O33" s="621"/>
      <c r="P33" s="621"/>
      <c r="Q33" s="622"/>
      <c r="R33" s="623">
        <v>500232</v>
      </c>
      <c r="S33" s="624"/>
      <c r="T33" s="624"/>
      <c r="U33" s="624"/>
      <c r="V33" s="624"/>
      <c r="W33" s="624"/>
      <c r="X33" s="624"/>
      <c r="Y33" s="625"/>
      <c r="Z33" s="626">
        <v>0.5</v>
      </c>
      <c r="AA33" s="626"/>
      <c r="AB33" s="626"/>
      <c r="AC33" s="626"/>
      <c r="AD33" s="627">
        <v>47591</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99.3</v>
      </c>
      <c r="BH33" s="682"/>
      <c r="BI33" s="682"/>
      <c r="BJ33" s="682"/>
      <c r="BK33" s="682"/>
      <c r="BL33" s="682"/>
      <c r="BM33" s="683">
        <v>97.4</v>
      </c>
      <c r="BN33" s="682"/>
      <c r="BO33" s="682"/>
      <c r="BP33" s="682"/>
      <c r="BQ33" s="684"/>
      <c r="BR33" s="681">
        <v>99.3</v>
      </c>
      <c r="BS33" s="682"/>
      <c r="BT33" s="682"/>
      <c r="BU33" s="682"/>
      <c r="BV33" s="682"/>
      <c r="BW33" s="682"/>
      <c r="BX33" s="683">
        <v>96.9</v>
      </c>
      <c r="BY33" s="682"/>
      <c r="BZ33" s="682"/>
      <c r="CA33" s="682"/>
      <c r="CB33" s="684"/>
      <c r="CD33" s="620" t="s">
        <v>325</v>
      </c>
      <c r="CE33" s="621"/>
      <c r="CF33" s="621"/>
      <c r="CG33" s="621"/>
      <c r="CH33" s="621"/>
      <c r="CI33" s="621"/>
      <c r="CJ33" s="621"/>
      <c r="CK33" s="621"/>
      <c r="CL33" s="621"/>
      <c r="CM33" s="621"/>
      <c r="CN33" s="621"/>
      <c r="CO33" s="621"/>
      <c r="CP33" s="621"/>
      <c r="CQ33" s="622"/>
      <c r="CR33" s="623">
        <v>33133804</v>
      </c>
      <c r="CS33" s="655"/>
      <c r="CT33" s="655"/>
      <c r="CU33" s="655"/>
      <c r="CV33" s="655"/>
      <c r="CW33" s="655"/>
      <c r="CX33" s="655"/>
      <c r="CY33" s="656"/>
      <c r="CZ33" s="628">
        <v>37.700000000000003</v>
      </c>
      <c r="DA33" s="653"/>
      <c r="DB33" s="653"/>
      <c r="DC33" s="657"/>
      <c r="DD33" s="632">
        <v>24746031</v>
      </c>
      <c r="DE33" s="655"/>
      <c r="DF33" s="655"/>
      <c r="DG33" s="655"/>
      <c r="DH33" s="655"/>
      <c r="DI33" s="655"/>
      <c r="DJ33" s="655"/>
      <c r="DK33" s="656"/>
      <c r="DL33" s="632">
        <v>16187413</v>
      </c>
      <c r="DM33" s="655"/>
      <c r="DN33" s="655"/>
      <c r="DO33" s="655"/>
      <c r="DP33" s="655"/>
      <c r="DQ33" s="655"/>
      <c r="DR33" s="655"/>
      <c r="DS33" s="655"/>
      <c r="DT33" s="655"/>
      <c r="DU33" s="655"/>
      <c r="DV33" s="656"/>
      <c r="DW33" s="628">
        <v>38.4</v>
      </c>
      <c r="DX33" s="653"/>
      <c r="DY33" s="653"/>
      <c r="DZ33" s="653"/>
      <c r="EA33" s="653"/>
      <c r="EB33" s="653"/>
      <c r="EC33" s="654"/>
    </row>
    <row r="34" spans="2:133" ht="11.25" customHeight="1" x14ac:dyDescent="0.15">
      <c r="B34" s="620" t="s">
        <v>326</v>
      </c>
      <c r="C34" s="621"/>
      <c r="D34" s="621"/>
      <c r="E34" s="621"/>
      <c r="F34" s="621"/>
      <c r="G34" s="621"/>
      <c r="H34" s="621"/>
      <c r="I34" s="621"/>
      <c r="J34" s="621"/>
      <c r="K34" s="621"/>
      <c r="L34" s="621"/>
      <c r="M34" s="621"/>
      <c r="N34" s="621"/>
      <c r="O34" s="621"/>
      <c r="P34" s="621"/>
      <c r="Q34" s="622"/>
      <c r="R34" s="623">
        <v>2363177</v>
      </c>
      <c r="S34" s="624"/>
      <c r="T34" s="624"/>
      <c r="U34" s="624"/>
      <c r="V34" s="624"/>
      <c r="W34" s="624"/>
      <c r="X34" s="624"/>
      <c r="Y34" s="625"/>
      <c r="Z34" s="626">
        <v>2.6</v>
      </c>
      <c r="AA34" s="626"/>
      <c r="AB34" s="626"/>
      <c r="AC34" s="626"/>
      <c r="AD34" s="627" t="s">
        <v>140</v>
      </c>
      <c r="AE34" s="627"/>
      <c r="AF34" s="627"/>
      <c r="AG34" s="627"/>
      <c r="AH34" s="627"/>
      <c r="AI34" s="627"/>
      <c r="AJ34" s="627"/>
      <c r="AK34" s="627"/>
      <c r="AL34" s="628" t="s">
        <v>244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12604785</v>
      </c>
      <c r="CS34" s="624"/>
      <c r="CT34" s="624"/>
      <c r="CU34" s="624"/>
      <c r="CV34" s="624"/>
      <c r="CW34" s="624"/>
      <c r="CX34" s="624"/>
      <c r="CY34" s="625"/>
      <c r="CZ34" s="628">
        <v>14.3</v>
      </c>
      <c r="DA34" s="653"/>
      <c r="DB34" s="653"/>
      <c r="DC34" s="657"/>
      <c r="DD34" s="632">
        <v>8880697</v>
      </c>
      <c r="DE34" s="624"/>
      <c r="DF34" s="624"/>
      <c r="DG34" s="624"/>
      <c r="DH34" s="624"/>
      <c r="DI34" s="624"/>
      <c r="DJ34" s="624"/>
      <c r="DK34" s="625"/>
      <c r="DL34" s="632">
        <v>6432480</v>
      </c>
      <c r="DM34" s="624"/>
      <c r="DN34" s="624"/>
      <c r="DO34" s="624"/>
      <c r="DP34" s="624"/>
      <c r="DQ34" s="624"/>
      <c r="DR34" s="624"/>
      <c r="DS34" s="624"/>
      <c r="DT34" s="624"/>
      <c r="DU34" s="624"/>
      <c r="DV34" s="625"/>
      <c r="DW34" s="628">
        <v>15.3</v>
      </c>
      <c r="DX34" s="653"/>
      <c r="DY34" s="653"/>
      <c r="DZ34" s="653"/>
      <c r="EA34" s="653"/>
      <c r="EB34" s="653"/>
      <c r="EC34" s="654"/>
    </row>
    <row r="35" spans="2:133" ht="11.25" customHeight="1" x14ac:dyDescent="0.15">
      <c r="B35" s="620" t="s">
        <v>328</v>
      </c>
      <c r="C35" s="621"/>
      <c r="D35" s="621"/>
      <c r="E35" s="621"/>
      <c r="F35" s="621"/>
      <c r="G35" s="621"/>
      <c r="H35" s="621"/>
      <c r="I35" s="621"/>
      <c r="J35" s="621"/>
      <c r="K35" s="621"/>
      <c r="L35" s="621"/>
      <c r="M35" s="621"/>
      <c r="N35" s="621"/>
      <c r="O35" s="621"/>
      <c r="P35" s="621"/>
      <c r="Q35" s="622"/>
      <c r="R35" s="623">
        <v>2124597</v>
      </c>
      <c r="S35" s="624"/>
      <c r="T35" s="624"/>
      <c r="U35" s="624"/>
      <c r="V35" s="624"/>
      <c r="W35" s="624"/>
      <c r="X35" s="624"/>
      <c r="Y35" s="625"/>
      <c r="Z35" s="626">
        <v>2.2999999999999998</v>
      </c>
      <c r="AA35" s="626"/>
      <c r="AB35" s="626"/>
      <c r="AC35" s="626"/>
      <c r="AD35" s="627" t="s">
        <v>131</v>
      </c>
      <c r="AE35" s="627"/>
      <c r="AF35" s="627"/>
      <c r="AG35" s="627"/>
      <c r="AH35" s="627"/>
      <c r="AI35" s="627"/>
      <c r="AJ35" s="627"/>
      <c r="AK35" s="627"/>
      <c r="AL35" s="628" t="s">
        <v>244</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655797</v>
      </c>
      <c r="CS35" s="655"/>
      <c r="CT35" s="655"/>
      <c r="CU35" s="655"/>
      <c r="CV35" s="655"/>
      <c r="CW35" s="655"/>
      <c r="CX35" s="655"/>
      <c r="CY35" s="656"/>
      <c r="CZ35" s="628">
        <v>0.7</v>
      </c>
      <c r="DA35" s="653"/>
      <c r="DB35" s="653"/>
      <c r="DC35" s="657"/>
      <c r="DD35" s="632">
        <v>423756</v>
      </c>
      <c r="DE35" s="655"/>
      <c r="DF35" s="655"/>
      <c r="DG35" s="655"/>
      <c r="DH35" s="655"/>
      <c r="DI35" s="655"/>
      <c r="DJ35" s="655"/>
      <c r="DK35" s="656"/>
      <c r="DL35" s="632">
        <v>420453</v>
      </c>
      <c r="DM35" s="655"/>
      <c r="DN35" s="655"/>
      <c r="DO35" s="655"/>
      <c r="DP35" s="655"/>
      <c r="DQ35" s="655"/>
      <c r="DR35" s="655"/>
      <c r="DS35" s="655"/>
      <c r="DT35" s="655"/>
      <c r="DU35" s="655"/>
      <c r="DV35" s="656"/>
      <c r="DW35" s="628">
        <v>1</v>
      </c>
      <c r="DX35" s="653"/>
      <c r="DY35" s="653"/>
      <c r="DZ35" s="653"/>
      <c r="EA35" s="653"/>
      <c r="EB35" s="653"/>
      <c r="EC35" s="654"/>
    </row>
    <row r="36" spans="2:133" ht="11.25" customHeight="1" x14ac:dyDescent="0.15">
      <c r="B36" s="620" t="s">
        <v>332</v>
      </c>
      <c r="C36" s="621"/>
      <c r="D36" s="621"/>
      <c r="E36" s="621"/>
      <c r="F36" s="621"/>
      <c r="G36" s="621"/>
      <c r="H36" s="621"/>
      <c r="I36" s="621"/>
      <c r="J36" s="621"/>
      <c r="K36" s="621"/>
      <c r="L36" s="621"/>
      <c r="M36" s="621"/>
      <c r="N36" s="621"/>
      <c r="O36" s="621"/>
      <c r="P36" s="621"/>
      <c r="Q36" s="622"/>
      <c r="R36" s="623">
        <v>3644078</v>
      </c>
      <c r="S36" s="624"/>
      <c r="T36" s="624"/>
      <c r="U36" s="624"/>
      <c r="V36" s="624"/>
      <c r="W36" s="624"/>
      <c r="X36" s="624"/>
      <c r="Y36" s="625"/>
      <c r="Z36" s="626">
        <v>4</v>
      </c>
      <c r="AA36" s="626"/>
      <c r="AB36" s="626"/>
      <c r="AC36" s="626"/>
      <c r="AD36" s="627" t="s">
        <v>131</v>
      </c>
      <c r="AE36" s="627"/>
      <c r="AF36" s="627"/>
      <c r="AG36" s="627"/>
      <c r="AH36" s="627"/>
      <c r="AI36" s="627"/>
      <c r="AJ36" s="627"/>
      <c r="AK36" s="627"/>
      <c r="AL36" s="628" t="s">
        <v>131</v>
      </c>
      <c r="AM36" s="629"/>
      <c r="AN36" s="629"/>
      <c r="AO36" s="630"/>
      <c r="AP36" s="222"/>
      <c r="AQ36" s="689" t="s">
        <v>333</v>
      </c>
      <c r="AR36" s="690"/>
      <c r="AS36" s="690"/>
      <c r="AT36" s="690"/>
      <c r="AU36" s="690"/>
      <c r="AV36" s="690"/>
      <c r="AW36" s="690"/>
      <c r="AX36" s="690"/>
      <c r="AY36" s="691"/>
      <c r="AZ36" s="612">
        <v>10796357</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431001</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9055202</v>
      </c>
      <c r="CS36" s="624"/>
      <c r="CT36" s="624"/>
      <c r="CU36" s="624"/>
      <c r="CV36" s="624"/>
      <c r="CW36" s="624"/>
      <c r="CX36" s="624"/>
      <c r="CY36" s="625"/>
      <c r="CZ36" s="628">
        <v>10.3</v>
      </c>
      <c r="DA36" s="653"/>
      <c r="DB36" s="653"/>
      <c r="DC36" s="657"/>
      <c r="DD36" s="632">
        <v>8220339</v>
      </c>
      <c r="DE36" s="624"/>
      <c r="DF36" s="624"/>
      <c r="DG36" s="624"/>
      <c r="DH36" s="624"/>
      <c r="DI36" s="624"/>
      <c r="DJ36" s="624"/>
      <c r="DK36" s="625"/>
      <c r="DL36" s="632">
        <v>4298256</v>
      </c>
      <c r="DM36" s="624"/>
      <c r="DN36" s="624"/>
      <c r="DO36" s="624"/>
      <c r="DP36" s="624"/>
      <c r="DQ36" s="624"/>
      <c r="DR36" s="624"/>
      <c r="DS36" s="624"/>
      <c r="DT36" s="624"/>
      <c r="DU36" s="624"/>
      <c r="DV36" s="625"/>
      <c r="DW36" s="628">
        <v>10.199999999999999</v>
      </c>
      <c r="DX36" s="653"/>
      <c r="DY36" s="653"/>
      <c r="DZ36" s="653"/>
      <c r="EA36" s="653"/>
      <c r="EB36" s="653"/>
      <c r="EC36" s="654"/>
    </row>
    <row r="37" spans="2:133" ht="11.25" customHeight="1" x14ac:dyDescent="0.15">
      <c r="B37" s="620" t="s">
        <v>336</v>
      </c>
      <c r="C37" s="621"/>
      <c r="D37" s="621"/>
      <c r="E37" s="621"/>
      <c r="F37" s="621"/>
      <c r="G37" s="621"/>
      <c r="H37" s="621"/>
      <c r="I37" s="621"/>
      <c r="J37" s="621"/>
      <c r="K37" s="621"/>
      <c r="L37" s="621"/>
      <c r="M37" s="621"/>
      <c r="N37" s="621"/>
      <c r="O37" s="621"/>
      <c r="P37" s="621"/>
      <c r="Q37" s="622"/>
      <c r="R37" s="623">
        <v>1223513</v>
      </c>
      <c r="S37" s="624"/>
      <c r="T37" s="624"/>
      <c r="U37" s="624"/>
      <c r="V37" s="624"/>
      <c r="W37" s="624"/>
      <c r="X37" s="624"/>
      <c r="Y37" s="625"/>
      <c r="Z37" s="626">
        <v>1.3</v>
      </c>
      <c r="AA37" s="626"/>
      <c r="AB37" s="626"/>
      <c r="AC37" s="626"/>
      <c r="AD37" s="627">
        <v>69229</v>
      </c>
      <c r="AE37" s="627"/>
      <c r="AF37" s="627"/>
      <c r="AG37" s="627"/>
      <c r="AH37" s="627"/>
      <c r="AI37" s="627"/>
      <c r="AJ37" s="627"/>
      <c r="AK37" s="627"/>
      <c r="AL37" s="628">
        <v>0.2</v>
      </c>
      <c r="AM37" s="629"/>
      <c r="AN37" s="629"/>
      <c r="AO37" s="630"/>
      <c r="AQ37" s="686" t="s">
        <v>337</v>
      </c>
      <c r="AR37" s="687"/>
      <c r="AS37" s="687"/>
      <c r="AT37" s="687"/>
      <c r="AU37" s="687"/>
      <c r="AV37" s="687"/>
      <c r="AW37" s="687"/>
      <c r="AX37" s="687"/>
      <c r="AY37" s="688"/>
      <c r="AZ37" s="623">
        <v>2366526</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369244</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2401906</v>
      </c>
      <c r="CS37" s="655"/>
      <c r="CT37" s="655"/>
      <c r="CU37" s="655"/>
      <c r="CV37" s="655"/>
      <c r="CW37" s="655"/>
      <c r="CX37" s="655"/>
      <c r="CY37" s="656"/>
      <c r="CZ37" s="628">
        <v>2.7</v>
      </c>
      <c r="DA37" s="653"/>
      <c r="DB37" s="653"/>
      <c r="DC37" s="657"/>
      <c r="DD37" s="632">
        <v>2401778</v>
      </c>
      <c r="DE37" s="655"/>
      <c r="DF37" s="655"/>
      <c r="DG37" s="655"/>
      <c r="DH37" s="655"/>
      <c r="DI37" s="655"/>
      <c r="DJ37" s="655"/>
      <c r="DK37" s="656"/>
      <c r="DL37" s="632">
        <v>2149673</v>
      </c>
      <c r="DM37" s="655"/>
      <c r="DN37" s="655"/>
      <c r="DO37" s="655"/>
      <c r="DP37" s="655"/>
      <c r="DQ37" s="655"/>
      <c r="DR37" s="655"/>
      <c r="DS37" s="655"/>
      <c r="DT37" s="655"/>
      <c r="DU37" s="655"/>
      <c r="DV37" s="656"/>
      <c r="DW37" s="628">
        <v>5.0999999999999996</v>
      </c>
      <c r="DX37" s="653"/>
      <c r="DY37" s="653"/>
      <c r="DZ37" s="653"/>
      <c r="EA37" s="653"/>
      <c r="EB37" s="653"/>
      <c r="EC37" s="654"/>
    </row>
    <row r="38" spans="2:133" ht="11.25" customHeight="1" x14ac:dyDescent="0.15">
      <c r="B38" s="620" t="s">
        <v>340</v>
      </c>
      <c r="C38" s="621"/>
      <c r="D38" s="621"/>
      <c r="E38" s="621"/>
      <c r="F38" s="621"/>
      <c r="G38" s="621"/>
      <c r="H38" s="621"/>
      <c r="I38" s="621"/>
      <c r="J38" s="621"/>
      <c r="K38" s="621"/>
      <c r="L38" s="621"/>
      <c r="M38" s="621"/>
      <c r="N38" s="621"/>
      <c r="O38" s="621"/>
      <c r="P38" s="621"/>
      <c r="Q38" s="622"/>
      <c r="R38" s="623">
        <v>10564800</v>
      </c>
      <c r="S38" s="624"/>
      <c r="T38" s="624"/>
      <c r="U38" s="624"/>
      <c r="V38" s="624"/>
      <c r="W38" s="624"/>
      <c r="X38" s="624"/>
      <c r="Y38" s="625"/>
      <c r="Z38" s="626">
        <v>11.6</v>
      </c>
      <c r="AA38" s="626"/>
      <c r="AB38" s="626"/>
      <c r="AC38" s="626"/>
      <c r="AD38" s="627" t="s">
        <v>140</v>
      </c>
      <c r="AE38" s="627"/>
      <c r="AF38" s="627"/>
      <c r="AG38" s="627"/>
      <c r="AH38" s="627"/>
      <c r="AI38" s="627"/>
      <c r="AJ38" s="627"/>
      <c r="AK38" s="627"/>
      <c r="AL38" s="628" t="s">
        <v>244</v>
      </c>
      <c r="AM38" s="629"/>
      <c r="AN38" s="629"/>
      <c r="AO38" s="630"/>
      <c r="AQ38" s="686" t="s">
        <v>341</v>
      </c>
      <c r="AR38" s="687"/>
      <c r="AS38" s="687"/>
      <c r="AT38" s="687"/>
      <c r="AU38" s="687"/>
      <c r="AV38" s="687"/>
      <c r="AW38" s="687"/>
      <c r="AX38" s="687"/>
      <c r="AY38" s="688"/>
      <c r="AZ38" s="623">
        <v>1600446</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27214</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6804077</v>
      </c>
      <c r="CS38" s="624"/>
      <c r="CT38" s="624"/>
      <c r="CU38" s="624"/>
      <c r="CV38" s="624"/>
      <c r="CW38" s="624"/>
      <c r="CX38" s="624"/>
      <c r="CY38" s="625"/>
      <c r="CZ38" s="628">
        <v>7.7</v>
      </c>
      <c r="DA38" s="653"/>
      <c r="DB38" s="653"/>
      <c r="DC38" s="657"/>
      <c r="DD38" s="632">
        <v>5401057</v>
      </c>
      <c r="DE38" s="624"/>
      <c r="DF38" s="624"/>
      <c r="DG38" s="624"/>
      <c r="DH38" s="624"/>
      <c r="DI38" s="624"/>
      <c r="DJ38" s="624"/>
      <c r="DK38" s="625"/>
      <c r="DL38" s="632">
        <v>5036224</v>
      </c>
      <c r="DM38" s="624"/>
      <c r="DN38" s="624"/>
      <c r="DO38" s="624"/>
      <c r="DP38" s="624"/>
      <c r="DQ38" s="624"/>
      <c r="DR38" s="624"/>
      <c r="DS38" s="624"/>
      <c r="DT38" s="624"/>
      <c r="DU38" s="624"/>
      <c r="DV38" s="625"/>
      <c r="DW38" s="628">
        <v>12</v>
      </c>
      <c r="DX38" s="653"/>
      <c r="DY38" s="653"/>
      <c r="DZ38" s="653"/>
      <c r="EA38" s="653"/>
      <c r="EB38" s="653"/>
      <c r="EC38" s="654"/>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140</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244</v>
      </c>
      <c r="AM39" s="629"/>
      <c r="AN39" s="629"/>
      <c r="AO39" s="630"/>
      <c r="AQ39" s="686" t="s">
        <v>345</v>
      </c>
      <c r="AR39" s="687"/>
      <c r="AS39" s="687"/>
      <c r="AT39" s="687"/>
      <c r="AU39" s="687"/>
      <c r="AV39" s="687"/>
      <c r="AW39" s="687"/>
      <c r="AX39" s="687"/>
      <c r="AY39" s="688"/>
      <c r="AZ39" s="623">
        <v>25308</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39439</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4013943</v>
      </c>
      <c r="CS39" s="655"/>
      <c r="CT39" s="655"/>
      <c r="CU39" s="655"/>
      <c r="CV39" s="655"/>
      <c r="CW39" s="655"/>
      <c r="CX39" s="655"/>
      <c r="CY39" s="656"/>
      <c r="CZ39" s="628">
        <v>4.5999999999999996</v>
      </c>
      <c r="DA39" s="653"/>
      <c r="DB39" s="653"/>
      <c r="DC39" s="657"/>
      <c r="DD39" s="632">
        <v>1820182</v>
      </c>
      <c r="DE39" s="655"/>
      <c r="DF39" s="655"/>
      <c r="DG39" s="655"/>
      <c r="DH39" s="655"/>
      <c r="DI39" s="655"/>
      <c r="DJ39" s="655"/>
      <c r="DK39" s="656"/>
      <c r="DL39" s="632" t="s">
        <v>244</v>
      </c>
      <c r="DM39" s="655"/>
      <c r="DN39" s="655"/>
      <c r="DO39" s="655"/>
      <c r="DP39" s="655"/>
      <c r="DQ39" s="655"/>
      <c r="DR39" s="655"/>
      <c r="DS39" s="655"/>
      <c r="DT39" s="655"/>
      <c r="DU39" s="655"/>
      <c r="DV39" s="656"/>
      <c r="DW39" s="628" t="s">
        <v>131</v>
      </c>
      <c r="DX39" s="653"/>
      <c r="DY39" s="653"/>
      <c r="DZ39" s="653"/>
      <c r="EA39" s="653"/>
      <c r="EB39" s="653"/>
      <c r="EC39" s="654"/>
    </row>
    <row r="40" spans="2:133" ht="11.25" customHeight="1" x14ac:dyDescent="0.15">
      <c r="B40" s="620" t="s">
        <v>348</v>
      </c>
      <c r="C40" s="621"/>
      <c r="D40" s="621"/>
      <c r="E40" s="621"/>
      <c r="F40" s="621"/>
      <c r="G40" s="621"/>
      <c r="H40" s="621"/>
      <c r="I40" s="621"/>
      <c r="J40" s="621"/>
      <c r="K40" s="621"/>
      <c r="L40" s="621"/>
      <c r="M40" s="621"/>
      <c r="N40" s="621"/>
      <c r="O40" s="621"/>
      <c r="P40" s="621"/>
      <c r="Q40" s="622"/>
      <c r="R40" s="623">
        <v>1242900</v>
      </c>
      <c r="S40" s="624"/>
      <c r="T40" s="624"/>
      <c r="U40" s="624"/>
      <c r="V40" s="624"/>
      <c r="W40" s="624"/>
      <c r="X40" s="624"/>
      <c r="Y40" s="625"/>
      <c r="Z40" s="626">
        <v>1.4</v>
      </c>
      <c r="AA40" s="626"/>
      <c r="AB40" s="626"/>
      <c r="AC40" s="626"/>
      <c r="AD40" s="627" t="s">
        <v>140</v>
      </c>
      <c r="AE40" s="627"/>
      <c r="AF40" s="627"/>
      <c r="AG40" s="627"/>
      <c r="AH40" s="627"/>
      <c r="AI40" s="627"/>
      <c r="AJ40" s="627"/>
      <c r="AK40" s="627"/>
      <c r="AL40" s="628" t="s">
        <v>140</v>
      </c>
      <c r="AM40" s="629"/>
      <c r="AN40" s="629"/>
      <c r="AO40" s="630"/>
      <c r="AQ40" s="686" t="s">
        <v>349</v>
      </c>
      <c r="AR40" s="687"/>
      <c r="AS40" s="687"/>
      <c r="AT40" s="687"/>
      <c r="AU40" s="687"/>
      <c r="AV40" s="687"/>
      <c r="AW40" s="687"/>
      <c r="AX40" s="687"/>
      <c r="AY40" s="688"/>
      <c r="AZ40" s="623" t="s">
        <v>140</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106</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t="s">
        <v>244</v>
      </c>
      <c r="CS40" s="624"/>
      <c r="CT40" s="624"/>
      <c r="CU40" s="624"/>
      <c r="CV40" s="624"/>
      <c r="CW40" s="624"/>
      <c r="CX40" s="624"/>
      <c r="CY40" s="625"/>
      <c r="CZ40" s="628" t="s">
        <v>140</v>
      </c>
      <c r="DA40" s="653"/>
      <c r="DB40" s="653"/>
      <c r="DC40" s="657"/>
      <c r="DD40" s="632" t="s">
        <v>131</v>
      </c>
      <c r="DE40" s="624"/>
      <c r="DF40" s="624"/>
      <c r="DG40" s="624"/>
      <c r="DH40" s="624"/>
      <c r="DI40" s="624"/>
      <c r="DJ40" s="624"/>
      <c r="DK40" s="625"/>
      <c r="DL40" s="632" t="s">
        <v>140</v>
      </c>
      <c r="DM40" s="624"/>
      <c r="DN40" s="624"/>
      <c r="DO40" s="624"/>
      <c r="DP40" s="624"/>
      <c r="DQ40" s="624"/>
      <c r="DR40" s="624"/>
      <c r="DS40" s="624"/>
      <c r="DT40" s="624"/>
      <c r="DU40" s="624"/>
      <c r="DV40" s="625"/>
      <c r="DW40" s="628" t="s">
        <v>244</v>
      </c>
      <c r="DX40" s="653"/>
      <c r="DY40" s="653"/>
      <c r="DZ40" s="653"/>
      <c r="EA40" s="653"/>
      <c r="EB40" s="653"/>
      <c r="EC40" s="654"/>
    </row>
    <row r="41" spans="2:133" ht="11.25" customHeight="1" x14ac:dyDescent="0.15">
      <c r="B41" s="644" t="s">
        <v>353</v>
      </c>
      <c r="C41" s="645"/>
      <c r="D41" s="645"/>
      <c r="E41" s="645"/>
      <c r="F41" s="645"/>
      <c r="G41" s="645"/>
      <c r="H41" s="645"/>
      <c r="I41" s="645"/>
      <c r="J41" s="645"/>
      <c r="K41" s="645"/>
      <c r="L41" s="645"/>
      <c r="M41" s="645"/>
      <c r="N41" s="645"/>
      <c r="O41" s="645"/>
      <c r="P41" s="645"/>
      <c r="Q41" s="646"/>
      <c r="R41" s="695">
        <v>91055621</v>
      </c>
      <c r="S41" s="696"/>
      <c r="T41" s="696"/>
      <c r="U41" s="696"/>
      <c r="V41" s="696"/>
      <c r="W41" s="696"/>
      <c r="X41" s="696"/>
      <c r="Y41" s="700"/>
      <c r="Z41" s="701">
        <v>100</v>
      </c>
      <c r="AA41" s="701"/>
      <c r="AB41" s="701"/>
      <c r="AC41" s="701"/>
      <c r="AD41" s="702">
        <v>40901074</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1492862</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131</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244</v>
      </c>
      <c r="CS41" s="655"/>
      <c r="CT41" s="655"/>
      <c r="CU41" s="655"/>
      <c r="CV41" s="655"/>
      <c r="CW41" s="655"/>
      <c r="CX41" s="655"/>
      <c r="CY41" s="656"/>
      <c r="CZ41" s="628" t="s">
        <v>131</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5311215</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349</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17414367</v>
      </c>
      <c r="CS42" s="655"/>
      <c r="CT42" s="655"/>
      <c r="CU42" s="655"/>
      <c r="CV42" s="655"/>
      <c r="CW42" s="655"/>
      <c r="CX42" s="655"/>
      <c r="CY42" s="656"/>
      <c r="CZ42" s="628">
        <v>19.8</v>
      </c>
      <c r="DA42" s="653"/>
      <c r="DB42" s="653"/>
      <c r="DC42" s="657"/>
      <c r="DD42" s="632">
        <v>3393573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830663</v>
      </c>
      <c r="CS43" s="655"/>
      <c r="CT43" s="655"/>
      <c r="CU43" s="655"/>
      <c r="CV43" s="655"/>
      <c r="CW43" s="655"/>
      <c r="CX43" s="655"/>
      <c r="CY43" s="656"/>
      <c r="CZ43" s="628">
        <v>0.9</v>
      </c>
      <c r="DA43" s="653"/>
      <c r="DB43" s="653"/>
      <c r="DC43" s="657"/>
      <c r="DD43" s="632">
        <v>830663</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17207637</v>
      </c>
      <c r="CS44" s="624"/>
      <c r="CT44" s="624"/>
      <c r="CU44" s="624"/>
      <c r="CV44" s="624"/>
      <c r="CW44" s="624"/>
      <c r="CX44" s="624"/>
      <c r="CY44" s="625"/>
      <c r="CZ44" s="628">
        <v>19.600000000000001</v>
      </c>
      <c r="DA44" s="629"/>
      <c r="DB44" s="629"/>
      <c r="DC44" s="635"/>
      <c r="DD44" s="632">
        <v>3388020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6963863</v>
      </c>
      <c r="CS45" s="655"/>
      <c r="CT45" s="655"/>
      <c r="CU45" s="655"/>
      <c r="CV45" s="655"/>
      <c r="CW45" s="655"/>
      <c r="CX45" s="655"/>
      <c r="CY45" s="656"/>
      <c r="CZ45" s="628">
        <v>7.9</v>
      </c>
      <c r="DA45" s="653"/>
      <c r="DB45" s="653"/>
      <c r="DC45" s="657"/>
      <c r="DD45" s="632">
        <v>471263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366</v>
      </c>
      <c r="CG46" s="621"/>
      <c r="CH46" s="621"/>
      <c r="CI46" s="621"/>
      <c r="CJ46" s="621"/>
      <c r="CK46" s="621"/>
      <c r="CL46" s="621"/>
      <c r="CM46" s="621"/>
      <c r="CN46" s="621"/>
      <c r="CO46" s="621"/>
      <c r="CP46" s="621"/>
      <c r="CQ46" s="622"/>
      <c r="CR46" s="623">
        <v>9566565</v>
      </c>
      <c r="CS46" s="624"/>
      <c r="CT46" s="624"/>
      <c r="CU46" s="624"/>
      <c r="CV46" s="624"/>
      <c r="CW46" s="624"/>
      <c r="CX46" s="624"/>
      <c r="CY46" s="625"/>
      <c r="CZ46" s="628">
        <v>10.9</v>
      </c>
      <c r="DA46" s="629"/>
      <c r="DB46" s="629"/>
      <c r="DC46" s="635"/>
      <c r="DD46" s="632">
        <v>2844748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367</v>
      </c>
      <c r="CG47" s="621"/>
      <c r="CH47" s="621"/>
      <c r="CI47" s="621"/>
      <c r="CJ47" s="621"/>
      <c r="CK47" s="621"/>
      <c r="CL47" s="621"/>
      <c r="CM47" s="621"/>
      <c r="CN47" s="621"/>
      <c r="CO47" s="621"/>
      <c r="CP47" s="621"/>
      <c r="CQ47" s="622"/>
      <c r="CR47" s="623">
        <v>206730</v>
      </c>
      <c r="CS47" s="655"/>
      <c r="CT47" s="655"/>
      <c r="CU47" s="655"/>
      <c r="CV47" s="655"/>
      <c r="CW47" s="655"/>
      <c r="CX47" s="655"/>
      <c r="CY47" s="656"/>
      <c r="CZ47" s="628">
        <v>0.2</v>
      </c>
      <c r="DA47" s="653"/>
      <c r="DB47" s="653"/>
      <c r="DC47" s="657"/>
      <c r="DD47" s="632">
        <v>5553</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368</v>
      </c>
      <c r="CG48" s="621"/>
      <c r="CH48" s="621"/>
      <c r="CI48" s="621"/>
      <c r="CJ48" s="621"/>
      <c r="CK48" s="621"/>
      <c r="CL48" s="621"/>
      <c r="CM48" s="621"/>
      <c r="CN48" s="621"/>
      <c r="CO48" s="621"/>
      <c r="CP48" s="621"/>
      <c r="CQ48" s="622"/>
      <c r="CR48" s="623" t="s">
        <v>131</v>
      </c>
      <c r="CS48" s="624"/>
      <c r="CT48" s="624"/>
      <c r="CU48" s="624"/>
      <c r="CV48" s="624"/>
      <c r="CW48" s="624"/>
      <c r="CX48" s="624"/>
      <c r="CY48" s="625"/>
      <c r="CZ48" s="628" t="s">
        <v>244</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369</v>
      </c>
      <c r="CE49" s="645"/>
      <c r="CF49" s="645"/>
      <c r="CG49" s="645"/>
      <c r="CH49" s="645"/>
      <c r="CI49" s="645"/>
      <c r="CJ49" s="645"/>
      <c r="CK49" s="645"/>
      <c r="CL49" s="645"/>
      <c r="CM49" s="645"/>
      <c r="CN49" s="645"/>
      <c r="CO49" s="645"/>
      <c r="CP49" s="645"/>
      <c r="CQ49" s="646"/>
      <c r="CR49" s="695">
        <v>87851541</v>
      </c>
      <c r="CS49" s="682"/>
      <c r="CT49" s="682"/>
      <c r="CU49" s="682"/>
      <c r="CV49" s="682"/>
      <c r="CW49" s="682"/>
      <c r="CX49" s="682"/>
      <c r="CY49" s="711"/>
      <c r="CZ49" s="703">
        <v>100</v>
      </c>
      <c r="DA49" s="712"/>
      <c r="DB49" s="712"/>
      <c r="DC49" s="713"/>
      <c r="DD49" s="714">
        <v>49239752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lJuY772vqKurlIFO5whale1XuEsqxiSFDqLOXTzpZImZhwgLwrYDTYkP43Je/klgQhz7YvShkIw9xM6YumFsw==" saltValue="ajHMDoMp6+W0cDwTXCTcN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91218</v>
      </c>
      <c r="R7" s="753"/>
      <c r="S7" s="753"/>
      <c r="T7" s="753"/>
      <c r="U7" s="753"/>
      <c r="V7" s="753">
        <v>88014</v>
      </c>
      <c r="W7" s="753"/>
      <c r="X7" s="753"/>
      <c r="Y7" s="753"/>
      <c r="Z7" s="753"/>
      <c r="AA7" s="753">
        <v>3204</v>
      </c>
      <c r="AB7" s="753"/>
      <c r="AC7" s="753"/>
      <c r="AD7" s="753"/>
      <c r="AE7" s="754"/>
      <c r="AF7" s="755">
        <v>3112</v>
      </c>
      <c r="AG7" s="756"/>
      <c r="AH7" s="756"/>
      <c r="AI7" s="756"/>
      <c r="AJ7" s="757"/>
      <c r="AK7" s="758">
        <v>2125</v>
      </c>
      <c r="AL7" s="759"/>
      <c r="AM7" s="759"/>
      <c r="AN7" s="759"/>
      <c r="AO7" s="759"/>
      <c r="AP7" s="759">
        <v>71146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62"/>
      <c r="CH7" s="743">
        <v>-15</v>
      </c>
      <c r="CI7" s="744"/>
      <c r="CJ7" s="744"/>
      <c r="CK7" s="744"/>
      <c r="CL7" s="745"/>
      <c r="CM7" s="743">
        <v>33</v>
      </c>
      <c r="CN7" s="744"/>
      <c r="CO7" s="744"/>
      <c r="CP7" s="744"/>
      <c r="CQ7" s="745"/>
      <c r="CR7" s="743">
        <v>32</v>
      </c>
      <c r="CS7" s="744"/>
      <c r="CT7" s="744"/>
      <c r="CU7" s="744"/>
      <c r="CV7" s="745"/>
      <c r="CW7" s="743" t="s">
        <v>582</v>
      </c>
      <c r="CX7" s="744"/>
      <c r="CY7" s="744"/>
      <c r="CZ7" s="744"/>
      <c r="DA7" s="745"/>
      <c r="DB7" s="743" t="s">
        <v>582</v>
      </c>
      <c r="DC7" s="744"/>
      <c r="DD7" s="744"/>
      <c r="DE7" s="744"/>
      <c r="DF7" s="745"/>
      <c r="DG7" s="743" t="s">
        <v>582</v>
      </c>
      <c r="DH7" s="744"/>
      <c r="DI7" s="744"/>
      <c r="DJ7" s="744"/>
      <c r="DK7" s="745"/>
      <c r="DL7" s="743" t="s">
        <v>582</v>
      </c>
      <c r="DM7" s="744"/>
      <c r="DN7" s="744"/>
      <c r="DO7" s="744"/>
      <c r="DP7" s="745"/>
      <c r="DQ7" s="743" t="s">
        <v>582</v>
      </c>
      <c r="DR7" s="744"/>
      <c r="DS7" s="744"/>
      <c r="DT7" s="744"/>
      <c r="DU7" s="745"/>
      <c r="DV7" s="746"/>
      <c r="DW7" s="747"/>
      <c r="DX7" s="747"/>
      <c r="DY7" s="747"/>
      <c r="DZ7" s="748"/>
      <c r="EA7" s="234"/>
    </row>
    <row r="8" spans="1:131" s="235" customFormat="1" ht="26.25" customHeight="1" x14ac:dyDescent="0.15">
      <c r="A8" s="238">
        <v>2</v>
      </c>
      <c r="B8" s="780" t="s">
        <v>393</v>
      </c>
      <c r="C8" s="781"/>
      <c r="D8" s="781"/>
      <c r="E8" s="781"/>
      <c r="F8" s="781"/>
      <c r="G8" s="781"/>
      <c r="H8" s="781"/>
      <c r="I8" s="781"/>
      <c r="J8" s="781"/>
      <c r="K8" s="781"/>
      <c r="L8" s="781"/>
      <c r="M8" s="781"/>
      <c r="N8" s="781"/>
      <c r="O8" s="781"/>
      <c r="P8" s="782"/>
      <c r="Q8" s="783">
        <v>90</v>
      </c>
      <c r="R8" s="784"/>
      <c r="S8" s="784"/>
      <c r="T8" s="784"/>
      <c r="U8" s="784"/>
      <c r="V8" s="784">
        <v>90</v>
      </c>
      <c r="W8" s="784"/>
      <c r="X8" s="784"/>
      <c r="Y8" s="784"/>
      <c r="Z8" s="784"/>
      <c r="AA8" s="784" t="s">
        <v>598</v>
      </c>
      <c r="AB8" s="784"/>
      <c r="AC8" s="784"/>
      <c r="AD8" s="784"/>
      <c r="AE8" s="785"/>
      <c r="AF8" s="786" t="s">
        <v>394</v>
      </c>
      <c r="AG8" s="787"/>
      <c r="AH8" s="787"/>
      <c r="AI8" s="787"/>
      <c r="AJ8" s="788"/>
      <c r="AK8" s="769" t="s">
        <v>598</v>
      </c>
      <c r="AL8" s="770"/>
      <c r="AM8" s="770"/>
      <c r="AN8" s="770"/>
      <c r="AO8" s="770"/>
      <c r="AP8" s="770" t="s">
        <v>598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589</v>
      </c>
      <c r="BS8" s="773" t="s">
        <v>590</v>
      </c>
      <c r="BT8" s="774"/>
      <c r="BU8" s="774"/>
      <c r="BV8" s="774"/>
      <c r="BW8" s="774"/>
      <c r="BX8" s="774"/>
      <c r="BY8" s="774"/>
      <c r="BZ8" s="774"/>
      <c r="CA8" s="774"/>
      <c r="CB8" s="774"/>
      <c r="CC8" s="774"/>
      <c r="CD8" s="774"/>
      <c r="CE8" s="774"/>
      <c r="CF8" s="774"/>
      <c r="CG8" s="775"/>
      <c r="CH8" s="776">
        <v>-1</v>
      </c>
      <c r="CI8" s="777"/>
      <c r="CJ8" s="777"/>
      <c r="CK8" s="777"/>
      <c r="CL8" s="778"/>
      <c r="CM8" s="776">
        <v>162</v>
      </c>
      <c r="CN8" s="777"/>
      <c r="CO8" s="777"/>
      <c r="CP8" s="777"/>
      <c r="CQ8" s="778"/>
      <c r="CR8" s="776" t="s">
        <v>582</v>
      </c>
      <c r="CS8" s="777"/>
      <c r="CT8" s="777"/>
      <c r="CU8" s="777"/>
      <c r="CV8" s="778"/>
      <c r="CW8" s="776" t="s">
        <v>582</v>
      </c>
      <c r="CX8" s="777"/>
      <c r="CY8" s="777"/>
      <c r="CZ8" s="777"/>
      <c r="DA8" s="778"/>
      <c r="DB8" s="776" t="s">
        <v>582</v>
      </c>
      <c r="DC8" s="777"/>
      <c r="DD8" s="777"/>
      <c r="DE8" s="777"/>
      <c r="DF8" s="778"/>
      <c r="DG8" s="776" t="s">
        <v>582</v>
      </c>
      <c r="DH8" s="777"/>
      <c r="DI8" s="777"/>
      <c r="DJ8" s="777"/>
      <c r="DK8" s="778"/>
      <c r="DL8" s="776" t="s">
        <v>582</v>
      </c>
      <c r="DM8" s="777"/>
      <c r="DN8" s="777"/>
      <c r="DO8" s="777"/>
      <c r="DP8" s="778"/>
      <c r="DQ8" s="776" t="s">
        <v>582</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591</v>
      </c>
      <c r="BT9" s="774"/>
      <c r="BU9" s="774"/>
      <c r="BV9" s="774"/>
      <c r="BW9" s="774"/>
      <c r="BX9" s="774"/>
      <c r="BY9" s="774"/>
      <c r="BZ9" s="774"/>
      <c r="CA9" s="774"/>
      <c r="CB9" s="774"/>
      <c r="CC9" s="774"/>
      <c r="CD9" s="774"/>
      <c r="CE9" s="774"/>
      <c r="CF9" s="774"/>
      <c r="CG9" s="775"/>
      <c r="CH9" s="776">
        <v>0</v>
      </c>
      <c r="CI9" s="777"/>
      <c r="CJ9" s="777"/>
      <c r="CK9" s="777"/>
      <c r="CL9" s="778"/>
      <c r="CM9" s="776">
        <v>678</v>
      </c>
      <c r="CN9" s="777"/>
      <c r="CO9" s="777"/>
      <c r="CP9" s="777"/>
      <c r="CQ9" s="778"/>
      <c r="CR9" s="776">
        <v>100</v>
      </c>
      <c r="CS9" s="777"/>
      <c r="CT9" s="777"/>
      <c r="CU9" s="777"/>
      <c r="CV9" s="778"/>
      <c r="CW9" s="776" t="s">
        <v>582</v>
      </c>
      <c r="CX9" s="777"/>
      <c r="CY9" s="777"/>
      <c r="CZ9" s="777"/>
      <c r="DA9" s="778"/>
      <c r="DB9" s="776" t="s">
        <v>582</v>
      </c>
      <c r="DC9" s="777"/>
      <c r="DD9" s="777"/>
      <c r="DE9" s="777"/>
      <c r="DF9" s="778"/>
      <c r="DG9" s="776" t="s">
        <v>582</v>
      </c>
      <c r="DH9" s="777"/>
      <c r="DI9" s="777"/>
      <c r="DJ9" s="777"/>
      <c r="DK9" s="778"/>
      <c r="DL9" s="776" t="s">
        <v>582</v>
      </c>
      <c r="DM9" s="777"/>
      <c r="DN9" s="777"/>
      <c r="DO9" s="777"/>
      <c r="DP9" s="778"/>
      <c r="DQ9" s="776" t="s">
        <v>582</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592</v>
      </c>
      <c r="BT10" s="774"/>
      <c r="BU10" s="774"/>
      <c r="BV10" s="774"/>
      <c r="BW10" s="774"/>
      <c r="BX10" s="774"/>
      <c r="BY10" s="774"/>
      <c r="BZ10" s="774"/>
      <c r="CA10" s="774"/>
      <c r="CB10" s="774"/>
      <c r="CC10" s="774"/>
      <c r="CD10" s="774"/>
      <c r="CE10" s="774"/>
      <c r="CF10" s="774"/>
      <c r="CG10" s="775"/>
      <c r="CH10" s="776">
        <v>-29</v>
      </c>
      <c r="CI10" s="777"/>
      <c r="CJ10" s="777"/>
      <c r="CK10" s="777"/>
      <c r="CL10" s="778"/>
      <c r="CM10" s="776">
        <v>1977</v>
      </c>
      <c r="CN10" s="777"/>
      <c r="CO10" s="777"/>
      <c r="CP10" s="777"/>
      <c r="CQ10" s="778"/>
      <c r="CR10" s="776">
        <v>1294</v>
      </c>
      <c r="CS10" s="777"/>
      <c r="CT10" s="777"/>
      <c r="CU10" s="777"/>
      <c r="CV10" s="778"/>
      <c r="CW10" s="776" t="s">
        <v>582</v>
      </c>
      <c r="CX10" s="777"/>
      <c r="CY10" s="777"/>
      <c r="CZ10" s="777"/>
      <c r="DA10" s="778"/>
      <c r="DB10" s="776" t="s">
        <v>582</v>
      </c>
      <c r="DC10" s="777"/>
      <c r="DD10" s="777"/>
      <c r="DE10" s="777"/>
      <c r="DF10" s="778"/>
      <c r="DG10" s="776" t="s">
        <v>582</v>
      </c>
      <c r="DH10" s="777"/>
      <c r="DI10" s="777"/>
      <c r="DJ10" s="777"/>
      <c r="DK10" s="778"/>
      <c r="DL10" s="776" t="s">
        <v>582</v>
      </c>
      <c r="DM10" s="777"/>
      <c r="DN10" s="777"/>
      <c r="DO10" s="777"/>
      <c r="DP10" s="778"/>
      <c r="DQ10" s="776" t="s">
        <v>582</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91308</v>
      </c>
      <c r="R23" s="793"/>
      <c r="S23" s="793"/>
      <c r="T23" s="793"/>
      <c r="U23" s="793"/>
      <c r="V23" s="793">
        <v>88104</v>
      </c>
      <c r="W23" s="793"/>
      <c r="X23" s="793"/>
      <c r="Y23" s="793"/>
      <c r="Z23" s="793"/>
      <c r="AA23" s="793">
        <v>3204</v>
      </c>
      <c r="AB23" s="793"/>
      <c r="AC23" s="793"/>
      <c r="AD23" s="793"/>
      <c r="AE23" s="794"/>
      <c r="AF23" s="795">
        <v>3112</v>
      </c>
      <c r="AG23" s="793"/>
      <c r="AH23" s="793"/>
      <c r="AI23" s="793"/>
      <c r="AJ23" s="796"/>
      <c r="AK23" s="797"/>
      <c r="AL23" s="798"/>
      <c r="AM23" s="798"/>
      <c r="AN23" s="798"/>
      <c r="AO23" s="798"/>
      <c r="AP23" s="793">
        <v>71146</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20906</v>
      </c>
      <c r="R28" s="823"/>
      <c r="S28" s="823"/>
      <c r="T28" s="823"/>
      <c r="U28" s="823"/>
      <c r="V28" s="823">
        <v>20475</v>
      </c>
      <c r="W28" s="823"/>
      <c r="X28" s="823"/>
      <c r="Y28" s="823"/>
      <c r="Z28" s="823"/>
      <c r="AA28" s="823">
        <v>431</v>
      </c>
      <c r="AB28" s="823"/>
      <c r="AC28" s="823"/>
      <c r="AD28" s="823"/>
      <c r="AE28" s="824"/>
      <c r="AF28" s="825">
        <v>431</v>
      </c>
      <c r="AG28" s="823"/>
      <c r="AH28" s="823"/>
      <c r="AI28" s="823"/>
      <c r="AJ28" s="826"/>
      <c r="AK28" s="827">
        <v>1903</v>
      </c>
      <c r="AL28" s="828"/>
      <c r="AM28" s="828"/>
      <c r="AN28" s="828"/>
      <c r="AO28" s="828"/>
      <c r="AP28" s="828" t="s">
        <v>598</v>
      </c>
      <c r="AQ28" s="828"/>
      <c r="AR28" s="828"/>
      <c r="AS28" s="828"/>
      <c r="AT28" s="828"/>
      <c r="AU28" s="828" t="s">
        <v>598</v>
      </c>
      <c r="AV28" s="828"/>
      <c r="AW28" s="828"/>
      <c r="AX28" s="828"/>
      <c r="AY28" s="828"/>
      <c r="AZ28" s="829" t="s">
        <v>598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18539</v>
      </c>
      <c r="R29" s="784"/>
      <c r="S29" s="784"/>
      <c r="T29" s="784"/>
      <c r="U29" s="784"/>
      <c r="V29" s="784">
        <v>18020</v>
      </c>
      <c r="W29" s="784"/>
      <c r="X29" s="784"/>
      <c r="Y29" s="784"/>
      <c r="Z29" s="784"/>
      <c r="AA29" s="784">
        <v>518</v>
      </c>
      <c r="AB29" s="784"/>
      <c r="AC29" s="784"/>
      <c r="AD29" s="784"/>
      <c r="AE29" s="785"/>
      <c r="AF29" s="786">
        <v>518</v>
      </c>
      <c r="AG29" s="787"/>
      <c r="AH29" s="787"/>
      <c r="AI29" s="787"/>
      <c r="AJ29" s="788"/>
      <c r="AK29" s="834">
        <v>2738</v>
      </c>
      <c r="AL29" s="830"/>
      <c r="AM29" s="830"/>
      <c r="AN29" s="830"/>
      <c r="AO29" s="830"/>
      <c r="AP29" s="830" t="s">
        <v>515</v>
      </c>
      <c r="AQ29" s="830"/>
      <c r="AR29" s="830"/>
      <c r="AS29" s="830"/>
      <c r="AT29" s="830"/>
      <c r="AU29" s="830" t="s">
        <v>515</v>
      </c>
      <c r="AV29" s="830"/>
      <c r="AW29" s="830"/>
      <c r="AX29" s="830"/>
      <c r="AY29" s="830"/>
      <c r="AZ29" s="831" t="s">
        <v>515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2862</v>
      </c>
      <c r="R30" s="784"/>
      <c r="S30" s="784"/>
      <c r="T30" s="784"/>
      <c r="U30" s="784"/>
      <c r="V30" s="784">
        <v>2855</v>
      </c>
      <c r="W30" s="784"/>
      <c r="X30" s="784"/>
      <c r="Y30" s="784"/>
      <c r="Z30" s="784"/>
      <c r="AA30" s="784">
        <v>7</v>
      </c>
      <c r="AB30" s="784"/>
      <c r="AC30" s="784"/>
      <c r="AD30" s="784"/>
      <c r="AE30" s="785"/>
      <c r="AF30" s="786">
        <v>7</v>
      </c>
      <c r="AG30" s="787"/>
      <c r="AH30" s="787"/>
      <c r="AI30" s="787"/>
      <c r="AJ30" s="788"/>
      <c r="AK30" s="834">
        <v>500</v>
      </c>
      <c r="AL30" s="830"/>
      <c r="AM30" s="830"/>
      <c r="AN30" s="830"/>
      <c r="AO30" s="830"/>
      <c r="AP30" s="830" t="s">
        <v>515</v>
      </c>
      <c r="AQ30" s="830"/>
      <c r="AR30" s="830"/>
      <c r="AS30" s="830"/>
      <c r="AT30" s="830"/>
      <c r="AU30" s="830" t="s">
        <v>515</v>
      </c>
      <c r="AV30" s="830"/>
      <c r="AW30" s="830"/>
      <c r="AX30" s="830"/>
      <c r="AY30" s="830"/>
      <c r="AZ30" s="831" t="s">
        <v>515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11714</v>
      </c>
      <c r="R31" s="784"/>
      <c r="S31" s="784"/>
      <c r="T31" s="784"/>
      <c r="U31" s="784"/>
      <c r="V31" s="784">
        <v>11337</v>
      </c>
      <c r="W31" s="784"/>
      <c r="X31" s="784"/>
      <c r="Y31" s="784"/>
      <c r="Z31" s="784"/>
      <c r="AA31" s="784">
        <v>377</v>
      </c>
      <c r="AB31" s="784"/>
      <c r="AC31" s="784"/>
      <c r="AD31" s="784"/>
      <c r="AE31" s="785"/>
      <c r="AF31" s="786">
        <v>935</v>
      </c>
      <c r="AG31" s="787"/>
      <c r="AH31" s="787"/>
      <c r="AI31" s="787"/>
      <c r="AJ31" s="788"/>
      <c r="AK31" s="834">
        <v>1600</v>
      </c>
      <c r="AL31" s="830"/>
      <c r="AM31" s="830"/>
      <c r="AN31" s="830"/>
      <c r="AO31" s="830"/>
      <c r="AP31" s="830">
        <v>2498</v>
      </c>
      <c r="AQ31" s="830"/>
      <c r="AR31" s="830"/>
      <c r="AS31" s="830"/>
      <c r="AT31" s="830"/>
      <c r="AU31" s="830">
        <v>2478</v>
      </c>
      <c r="AV31" s="830"/>
      <c r="AW31" s="830"/>
      <c r="AX31" s="830"/>
      <c r="AY31" s="830"/>
      <c r="AZ31" s="831" t="s">
        <v>515</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2674</v>
      </c>
      <c r="R32" s="784"/>
      <c r="S32" s="784"/>
      <c r="T32" s="784"/>
      <c r="U32" s="784"/>
      <c r="V32" s="784">
        <v>2564</v>
      </c>
      <c r="W32" s="784"/>
      <c r="X32" s="784"/>
      <c r="Y32" s="784"/>
      <c r="Z32" s="784"/>
      <c r="AA32" s="784">
        <v>110</v>
      </c>
      <c r="AB32" s="784"/>
      <c r="AC32" s="784"/>
      <c r="AD32" s="784"/>
      <c r="AE32" s="785"/>
      <c r="AF32" s="786">
        <v>2486</v>
      </c>
      <c r="AG32" s="787"/>
      <c r="AH32" s="787"/>
      <c r="AI32" s="787"/>
      <c r="AJ32" s="788"/>
      <c r="AK32" s="834">
        <v>25</v>
      </c>
      <c r="AL32" s="830"/>
      <c r="AM32" s="830"/>
      <c r="AN32" s="830"/>
      <c r="AO32" s="830"/>
      <c r="AP32" s="830">
        <v>13330</v>
      </c>
      <c r="AQ32" s="830"/>
      <c r="AR32" s="830"/>
      <c r="AS32" s="830"/>
      <c r="AT32" s="830"/>
      <c r="AU32" s="830">
        <v>80</v>
      </c>
      <c r="AV32" s="830"/>
      <c r="AW32" s="830"/>
      <c r="AX32" s="830"/>
      <c r="AY32" s="830"/>
      <c r="AZ32" s="831" t="s">
        <v>515</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5042</v>
      </c>
      <c r="R33" s="784"/>
      <c r="S33" s="784"/>
      <c r="T33" s="784"/>
      <c r="U33" s="784"/>
      <c r="V33" s="784">
        <v>4794</v>
      </c>
      <c r="W33" s="784"/>
      <c r="X33" s="784"/>
      <c r="Y33" s="784"/>
      <c r="Z33" s="784"/>
      <c r="AA33" s="784">
        <v>248</v>
      </c>
      <c r="AB33" s="784"/>
      <c r="AC33" s="784"/>
      <c r="AD33" s="784"/>
      <c r="AE33" s="785"/>
      <c r="AF33" s="786">
        <v>175</v>
      </c>
      <c r="AG33" s="787"/>
      <c r="AH33" s="787"/>
      <c r="AI33" s="787"/>
      <c r="AJ33" s="788"/>
      <c r="AK33" s="834">
        <v>2367</v>
      </c>
      <c r="AL33" s="830"/>
      <c r="AM33" s="830"/>
      <c r="AN33" s="830"/>
      <c r="AO33" s="830"/>
      <c r="AP33" s="830">
        <v>35943</v>
      </c>
      <c r="AQ33" s="830"/>
      <c r="AR33" s="830"/>
      <c r="AS33" s="830"/>
      <c r="AT33" s="830"/>
      <c r="AU33" s="830">
        <v>16534</v>
      </c>
      <c r="AV33" s="830"/>
      <c r="AW33" s="830"/>
      <c r="AX33" s="830"/>
      <c r="AY33" s="830"/>
      <c r="AZ33" s="831" t="s">
        <v>515</v>
      </c>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4553</v>
      </c>
      <c r="AG63" s="844"/>
      <c r="AH63" s="844"/>
      <c r="AI63" s="844"/>
      <c r="AJ63" s="845"/>
      <c r="AK63" s="846"/>
      <c r="AL63" s="841"/>
      <c r="AM63" s="841"/>
      <c r="AN63" s="841"/>
      <c r="AO63" s="841"/>
      <c r="AP63" s="844">
        <v>51772</v>
      </c>
      <c r="AQ63" s="844"/>
      <c r="AR63" s="844"/>
      <c r="AS63" s="844"/>
      <c r="AT63" s="844"/>
      <c r="AU63" s="844">
        <v>19092</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581</v>
      </c>
      <c r="C68" s="870"/>
      <c r="D68" s="870"/>
      <c r="E68" s="870"/>
      <c r="F68" s="870"/>
      <c r="G68" s="870"/>
      <c r="H68" s="870"/>
      <c r="I68" s="870"/>
      <c r="J68" s="870"/>
      <c r="K68" s="870"/>
      <c r="L68" s="870"/>
      <c r="M68" s="870"/>
      <c r="N68" s="870"/>
      <c r="O68" s="870"/>
      <c r="P68" s="871"/>
      <c r="Q68" s="872">
        <v>112</v>
      </c>
      <c r="R68" s="866"/>
      <c r="S68" s="866"/>
      <c r="T68" s="866"/>
      <c r="U68" s="866"/>
      <c r="V68" s="866">
        <v>90</v>
      </c>
      <c r="W68" s="866"/>
      <c r="X68" s="866"/>
      <c r="Y68" s="866"/>
      <c r="Z68" s="866"/>
      <c r="AA68" s="866">
        <v>22</v>
      </c>
      <c r="AB68" s="866"/>
      <c r="AC68" s="866"/>
      <c r="AD68" s="866"/>
      <c r="AE68" s="866"/>
      <c r="AF68" s="866">
        <v>22</v>
      </c>
      <c r="AG68" s="866"/>
      <c r="AH68" s="866"/>
      <c r="AI68" s="866"/>
      <c r="AJ68" s="866"/>
      <c r="AK68" s="866" t="s">
        <v>582</v>
      </c>
      <c r="AL68" s="866"/>
      <c r="AM68" s="866"/>
      <c r="AN68" s="866"/>
      <c r="AO68" s="866"/>
      <c r="AP68" s="866" t="s">
        <v>582</v>
      </c>
      <c r="AQ68" s="866"/>
      <c r="AR68" s="866"/>
      <c r="AS68" s="866"/>
      <c r="AT68" s="866"/>
      <c r="AU68" s="866" t="s">
        <v>582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583</v>
      </c>
      <c r="C69" s="874"/>
      <c r="D69" s="874"/>
      <c r="E69" s="874"/>
      <c r="F69" s="874"/>
      <c r="G69" s="874"/>
      <c r="H69" s="874"/>
      <c r="I69" s="874"/>
      <c r="J69" s="874"/>
      <c r="K69" s="874"/>
      <c r="L69" s="874"/>
      <c r="M69" s="874"/>
      <c r="N69" s="874"/>
      <c r="O69" s="874"/>
      <c r="P69" s="875"/>
      <c r="Q69" s="876">
        <v>312</v>
      </c>
      <c r="R69" s="830"/>
      <c r="S69" s="830"/>
      <c r="T69" s="830"/>
      <c r="U69" s="830"/>
      <c r="V69" s="830">
        <v>271</v>
      </c>
      <c r="W69" s="830"/>
      <c r="X69" s="830"/>
      <c r="Y69" s="830"/>
      <c r="Z69" s="830"/>
      <c r="AA69" s="830">
        <v>41</v>
      </c>
      <c r="AB69" s="830"/>
      <c r="AC69" s="830"/>
      <c r="AD69" s="830"/>
      <c r="AE69" s="830"/>
      <c r="AF69" s="830">
        <v>25</v>
      </c>
      <c r="AG69" s="830"/>
      <c r="AH69" s="830"/>
      <c r="AI69" s="830"/>
      <c r="AJ69" s="830"/>
      <c r="AK69" s="830">
        <v>25</v>
      </c>
      <c r="AL69" s="830"/>
      <c r="AM69" s="830"/>
      <c r="AN69" s="830"/>
      <c r="AO69" s="830"/>
      <c r="AP69" s="830" t="s">
        <v>582</v>
      </c>
      <c r="AQ69" s="830"/>
      <c r="AR69" s="830"/>
      <c r="AS69" s="830"/>
      <c r="AT69" s="830"/>
      <c r="AU69" s="830" t="s">
        <v>582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584</v>
      </c>
      <c r="C70" s="874"/>
      <c r="D70" s="874"/>
      <c r="E70" s="874"/>
      <c r="F70" s="874"/>
      <c r="G70" s="874"/>
      <c r="H70" s="874"/>
      <c r="I70" s="874"/>
      <c r="J70" s="874"/>
      <c r="K70" s="874"/>
      <c r="L70" s="874"/>
      <c r="M70" s="874"/>
      <c r="N70" s="874"/>
      <c r="O70" s="874"/>
      <c r="P70" s="875"/>
      <c r="Q70" s="876">
        <v>6627</v>
      </c>
      <c r="R70" s="830"/>
      <c r="S70" s="830"/>
      <c r="T70" s="830"/>
      <c r="U70" s="830"/>
      <c r="V70" s="830">
        <v>6505</v>
      </c>
      <c r="W70" s="830"/>
      <c r="X70" s="830"/>
      <c r="Y70" s="830"/>
      <c r="Z70" s="830"/>
      <c r="AA70" s="830">
        <v>122</v>
      </c>
      <c r="AB70" s="830"/>
      <c r="AC70" s="830"/>
      <c r="AD70" s="830"/>
      <c r="AE70" s="830"/>
      <c r="AF70" s="830">
        <v>114</v>
      </c>
      <c r="AG70" s="830"/>
      <c r="AH70" s="830"/>
      <c r="AI70" s="830"/>
      <c r="AJ70" s="830"/>
      <c r="AK70" s="830">
        <v>99</v>
      </c>
      <c r="AL70" s="830"/>
      <c r="AM70" s="830"/>
      <c r="AN70" s="830"/>
      <c r="AO70" s="830"/>
      <c r="AP70" s="830">
        <v>1942</v>
      </c>
      <c r="AQ70" s="830"/>
      <c r="AR70" s="830"/>
      <c r="AS70" s="830"/>
      <c r="AT70" s="830"/>
      <c r="AU70" s="830">
        <v>537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585</v>
      </c>
      <c r="C71" s="874"/>
      <c r="D71" s="874"/>
      <c r="E71" s="874"/>
      <c r="F71" s="874"/>
      <c r="G71" s="874"/>
      <c r="H71" s="874"/>
      <c r="I71" s="874"/>
      <c r="J71" s="874"/>
      <c r="K71" s="874"/>
      <c r="L71" s="874"/>
      <c r="M71" s="874"/>
      <c r="N71" s="874"/>
      <c r="O71" s="874"/>
      <c r="P71" s="875"/>
      <c r="Q71" s="876">
        <v>129</v>
      </c>
      <c r="R71" s="830"/>
      <c r="S71" s="830"/>
      <c r="T71" s="830"/>
      <c r="U71" s="830"/>
      <c r="V71" s="830">
        <v>123</v>
      </c>
      <c r="W71" s="830"/>
      <c r="X71" s="830"/>
      <c r="Y71" s="830"/>
      <c r="Z71" s="830"/>
      <c r="AA71" s="830">
        <v>6</v>
      </c>
      <c r="AB71" s="830"/>
      <c r="AC71" s="830"/>
      <c r="AD71" s="830"/>
      <c r="AE71" s="830"/>
      <c r="AF71" s="830">
        <v>6</v>
      </c>
      <c r="AG71" s="830"/>
      <c r="AH71" s="830"/>
      <c r="AI71" s="830"/>
      <c r="AJ71" s="830"/>
      <c r="AK71" s="830" t="s">
        <v>582</v>
      </c>
      <c r="AL71" s="830"/>
      <c r="AM71" s="830"/>
      <c r="AN71" s="830"/>
      <c r="AO71" s="830"/>
      <c r="AP71" s="830" t="s">
        <v>582</v>
      </c>
      <c r="AQ71" s="830"/>
      <c r="AR71" s="830"/>
      <c r="AS71" s="830"/>
      <c r="AT71" s="830"/>
      <c r="AU71" s="830" t="s">
        <v>582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586</v>
      </c>
      <c r="C72" s="874"/>
      <c r="D72" s="874"/>
      <c r="E72" s="874"/>
      <c r="F72" s="874"/>
      <c r="G72" s="874"/>
      <c r="H72" s="874"/>
      <c r="I72" s="874"/>
      <c r="J72" s="874"/>
      <c r="K72" s="874"/>
      <c r="L72" s="874"/>
      <c r="M72" s="874"/>
      <c r="N72" s="874"/>
      <c r="O72" s="874"/>
      <c r="P72" s="875"/>
      <c r="Q72" s="876">
        <v>301</v>
      </c>
      <c r="R72" s="830"/>
      <c r="S72" s="830"/>
      <c r="T72" s="830"/>
      <c r="U72" s="830"/>
      <c r="V72" s="830">
        <v>290</v>
      </c>
      <c r="W72" s="830"/>
      <c r="X72" s="830"/>
      <c r="Y72" s="830"/>
      <c r="Z72" s="830"/>
      <c r="AA72" s="830">
        <v>11</v>
      </c>
      <c r="AB72" s="830"/>
      <c r="AC72" s="830"/>
      <c r="AD72" s="830"/>
      <c r="AE72" s="830"/>
      <c r="AF72" s="830">
        <v>11</v>
      </c>
      <c r="AG72" s="830"/>
      <c r="AH72" s="830"/>
      <c r="AI72" s="830"/>
      <c r="AJ72" s="830"/>
      <c r="AK72" s="830">
        <v>7</v>
      </c>
      <c r="AL72" s="830"/>
      <c r="AM72" s="830"/>
      <c r="AN72" s="830"/>
      <c r="AO72" s="830"/>
      <c r="AP72" s="830" t="s">
        <v>582</v>
      </c>
      <c r="AQ72" s="830"/>
      <c r="AR72" s="830"/>
      <c r="AS72" s="830"/>
      <c r="AT72" s="830"/>
      <c r="AU72" s="830" t="s">
        <v>582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587</v>
      </c>
      <c r="C73" s="874"/>
      <c r="D73" s="874"/>
      <c r="E73" s="874"/>
      <c r="F73" s="874"/>
      <c r="G73" s="874"/>
      <c r="H73" s="874"/>
      <c r="I73" s="874"/>
      <c r="J73" s="874"/>
      <c r="K73" s="874"/>
      <c r="L73" s="874"/>
      <c r="M73" s="874"/>
      <c r="N73" s="874"/>
      <c r="O73" s="874"/>
      <c r="P73" s="875"/>
      <c r="Q73" s="876">
        <v>466463</v>
      </c>
      <c r="R73" s="830"/>
      <c r="S73" s="830"/>
      <c r="T73" s="830"/>
      <c r="U73" s="830"/>
      <c r="V73" s="830">
        <v>453925</v>
      </c>
      <c r="W73" s="830"/>
      <c r="X73" s="830"/>
      <c r="Y73" s="830"/>
      <c r="Z73" s="830"/>
      <c r="AA73" s="830">
        <v>12537</v>
      </c>
      <c r="AB73" s="830"/>
      <c r="AC73" s="830"/>
      <c r="AD73" s="830"/>
      <c r="AE73" s="830"/>
      <c r="AF73" s="830">
        <v>12537</v>
      </c>
      <c r="AG73" s="830"/>
      <c r="AH73" s="830"/>
      <c r="AI73" s="830"/>
      <c r="AJ73" s="830"/>
      <c r="AK73" s="830" t="s">
        <v>582</v>
      </c>
      <c r="AL73" s="830"/>
      <c r="AM73" s="830"/>
      <c r="AN73" s="830"/>
      <c r="AO73" s="830"/>
      <c r="AP73" s="830" t="s">
        <v>582</v>
      </c>
      <c r="AQ73" s="830"/>
      <c r="AR73" s="830"/>
      <c r="AS73" s="830"/>
      <c r="AT73" s="830"/>
      <c r="AU73" s="830" t="s">
        <v>582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12715</v>
      </c>
      <c r="AG88" s="844"/>
      <c r="AH88" s="844"/>
      <c r="AI88" s="844"/>
      <c r="AJ88" s="844"/>
      <c r="AK88" s="841"/>
      <c r="AL88" s="841"/>
      <c r="AM88" s="841"/>
      <c r="AN88" s="841"/>
      <c r="AO88" s="841"/>
      <c r="AP88" s="844">
        <v>1942</v>
      </c>
      <c r="AQ88" s="844"/>
      <c r="AR88" s="844"/>
      <c r="AS88" s="844"/>
      <c r="AT88" s="844"/>
      <c r="AU88" s="844">
        <v>537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1426</v>
      </c>
      <c r="CS102" s="852"/>
      <c r="CT102" s="852"/>
      <c r="CU102" s="852"/>
      <c r="CV102" s="891"/>
      <c r="CW102" s="890" t="s">
        <v>515</v>
      </c>
      <c r="CX102" s="852"/>
      <c r="CY102" s="852"/>
      <c r="CZ102" s="852"/>
      <c r="DA102" s="891"/>
      <c r="DB102" s="890" t="s">
        <v>515</v>
      </c>
      <c r="DC102" s="852"/>
      <c r="DD102" s="852"/>
      <c r="DE102" s="852"/>
      <c r="DF102" s="891"/>
      <c r="DG102" s="890" t="s">
        <v>515</v>
      </c>
      <c r="DH102" s="852"/>
      <c r="DI102" s="852"/>
      <c r="DJ102" s="852"/>
      <c r="DK102" s="891"/>
      <c r="DL102" s="890" t="s">
        <v>515</v>
      </c>
      <c r="DM102" s="852"/>
      <c r="DN102" s="852"/>
      <c r="DO102" s="852"/>
      <c r="DP102" s="891"/>
      <c r="DQ102" s="890" t="s">
        <v>515</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312</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312</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312</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7064950</v>
      </c>
      <c r="AB110" s="900"/>
      <c r="AC110" s="900"/>
      <c r="AD110" s="900"/>
      <c r="AE110" s="901"/>
      <c r="AF110" s="902">
        <v>7018131</v>
      </c>
      <c r="AG110" s="900"/>
      <c r="AH110" s="900"/>
      <c r="AI110" s="900"/>
      <c r="AJ110" s="901"/>
      <c r="AK110" s="902">
        <v>6868150</v>
      </c>
      <c r="AL110" s="900"/>
      <c r="AM110" s="900"/>
      <c r="AN110" s="900"/>
      <c r="AO110" s="901"/>
      <c r="AP110" s="903">
        <v>18.600000000000001</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67530071</v>
      </c>
      <c r="BR110" s="931"/>
      <c r="BS110" s="931"/>
      <c r="BT110" s="931"/>
      <c r="BU110" s="931"/>
      <c r="BV110" s="931">
        <v>67115609</v>
      </c>
      <c r="BW110" s="931"/>
      <c r="BX110" s="931"/>
      <c r="BY110" s="931"/>
      <c r="BZ110" s="931"/>
      <c r="CA110" s="931">
        <v>71146189</v>
      </c>
      <c r="CB110" s="931"/>
      <c r="CC110" s="931"/>
      <c r="CD110" s="931"/>
      <c r="CE110" s="931"/>
      <c r="CF110" s="944">
        <v>192.5</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2264437</v>
      </c>
      <c r="DH110" s="931"/>
      <c r="DI110" s="931"/>
      <c r="DJ110" s="931"/>
      <c r="DK110" s="931"/>
      <c r="DL110" s="931">
        <v>2014063</v>
      </c>
      <c r="DM110" s="931"/>
      <c r="DN110" s="931"/>
      <c r="DO110" s="931"/>
      <c r="DP110" s="931"/>
      <c r="DQ110" s="931">
        <v>2559301</v>
      </c>
      <c r="DR110" s="931"/>
      <c r="DS110" s="931"/>
      <c r="DT110" s="931"/>
      <c r="DU110" s="931"/>
      <c r="DV110" s="932">
        <v>6.9</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131</v>
      </c>
      <c r="AG111" s="938"/>
      <c r="AH111" s="938"/>
      <c r="AI111" s="938"/>
      <c r="AJ111" s="939"/>
      <c r="AK111" s="940" t="s">
        <v>445</v>
      </c>
      <c r="AL111" s="938"/>
      <c r="AM111" s="938"/>
      <c r="AN111" s="938"/>
      <c r="AO111" s="939"/>
      <c r="AP111" s="941" t="s">
        <v>445</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2787254</v>
      </c>
      <c r="BR111" s="926"/>
      <c r="BS111" s="926"/>
      <c r="BT111" s="926"/>
      <c r="BU111" s="926"/>
      <c r="BV111" s="926">
        <v>2443945</v>
      </c>
      <c r="BW111" s="926"/>
      <c r="BX111" s="926"/>
      <c r="BY111" s="926"/>
      <c r="BZ111" s="926"/>
      <c r="CA111" s="926">
        <v>2883060</v>
      </c>
      <c r="CB111" s="926"/>
      <c r="CC111" s="926"/>
      <c r="CD111" s="926"/>
      <c r="CE111" s="926"/>
      <c r="CF111" s="920">
        <v>7.8</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131</v>
      </c>
      <c r="DM111" s="926"/>
      <c r="DN111" s="926"/>
      <c r="DO111" s="926"/>
      <c r="DP111" s="926"/>
      <c r="DQ111" s="926" t="s">
        <v>131</v>
      </c>
      <c r="DR111" s="926"/>
      <c r="DS111" s="926"/>
      <c r="DT111" s="926"/>
      <c r="DU111" s="926"/>
      <c r="DV111" s="927" t="s">
        <v>131</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131</v>
      </c>
      <c r="AL112" s="959"/>
      <c r="AM112" s="959"/>
      <c r="AN112" s="959"/>
      <c r="AO112" s="960"/>
      <c r="AP112" s="962" t="s">
        <v>131</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20961612</v>
      </c>
      <c r="BR112" s="926"/>
      <c r="BS112" s="926"/>
      <c r="BT112" s="926"/>
      <c r="BU112" s="926"/>
      <c r="BV112" s="926">
        <v>19646663</v>
      </c>
      <c r="BW112" s="926"/>
      <c r="BX112" s="926"/>
      <c r="BY112" s="926"/>
      <c r="BZ112" s="926"/>
      <c r="CA112" s="926">
        <v>19092201</v>
      </c>
      <c r="CB112" s="926"/>
      <c r="CC112" s="926"/>
      <c r="CD112" s="926"/>
      <c r="CE112" s="926"/>
      <c r="CF112" s="920">
        <v>51.7</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131</v>
      </c>
      <c r="DR112" s="926"/>
      <c r="DS112" s="926"/>
      <c r="DT112" s="926"/>
      <c r="DU112" s="926"/>
      <c r="DV112" s="927" t="s">
        <v>131</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2131715</v>
      </c>
      <c r="AB113" s="938"/>
      <c r="AC113" s="938"/>
      <c r="AD113" s="938"/>
      <c r="AE113" s="939"/>
      <c r="AF113" s="940">
        <v>2145149</v>
      </c>
      <c r="AG113" s="938"/>
      <c r="AH113" s="938"/>
      <c r="AI113" s="938"/>
      <c r="AJ113" s="939"/>
      <c r="AK113" s="940">
        <v>2108360</v>
      </c>
      <c r="AL113" s="938"/>
      <c r="AM113" s="938"/>
      <c r="AN113" s="938"/>
      <c r="AO113" s="939"/>
      <c r="AP113" s="941">
        <v>5.7</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377006</v>
      </c>
      <c r="BR113" s="926"/>
      <c r="BS113" s="926"/>
      <c r="BT113" s="926"/>
      <c r="BU113" s="926"/>
      <c r="BV113" s="926">
        <v>388054</v>
      </c>
      <c r="BW113" s="926"/>
      <c r="BX113" s="926"/>
      <c r="BY113" s="926"/>
      <c r="BZ113" s="926"/>
      <c r="CA113" s="926">
        <v>536849</v>
      </c>
      <c r="CB113" s="926"/>
      <c r="CC113" s="926"/>
      <c r="CD113" s="926"/>
      <c r="CE113" s="926"/>
      <c r="CF113" s="920">
        <v>1.5</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17769</v>
      </c>
      <c r="AB114" s="959"/>
      <c r="AC114" s="959"/>
      <c r="AD114" s="959"/>
      <c r="AE114" s="960"/>
      <c r="AF114" s="961">
        <v>23340</v>
      </c>
      <c r="AG114" s="959"/>
      <c r="AH114" s="959"/>
      <c r="AI114" s="959"/>
      <c r="AJ114" s="960"/>
      <c r="AK114" s="961">
        <v>26648</v>
      </c>
      <c r="AL114" s="959"/>
      <c r="AM114" s="959"/>
      <c r="AN114" s="959"/>
      <c r="AO114" s="960"/>
      <c r="AP114" s="962">
        <v>0.1</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8564086</v>
      </c>
      <c r="BR114" s="926"/>
      <c r="BS114" s="926"/>
      <c r="BT114" s="926"/>
      <c r="BU114" s="926"/>
      <c r="BV114" s="926">
        <v>8408094</v>
      </c>
      <c r="BW114" s="926"/>
      <c r="BX114" s="926"/>
      <c r="BY114" s="926"/>
      <c r="BZ114" s="926"/>
      <c r="CA114" s="926">
        <v>8385857</v>
      </c>
      <c r="CB114" s="926"/>
      <c r="CC114" s="926"/>
      <c r="CD114" s="926"/>
      <c r="CE114" s="926"/>
      <c r="CF114" s="920">
        <v>22.7</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293102</v>
      </c>
      <c r="AB115" s="938"/>
      <c r="AC115" s="938"/>
      <c r="AD115" s="938"/>
      <c r="AE115" s="939"/>
      <c r="AF115" s="940">
        <v>302043</v>
      </c>
      <c r="AG115" s="938"/>
      <c r="AH115" s="938"/>
      <c r="AI115" s="938"/>
      <c r="AJ115" s="939"/>
      <c r="AK115" s="940">
        <v>300967</v>
      </c>
      <c r="AL115" s="938"/>
      <c r="AM115" s="938"/>
      <c r="AN115" s="938"/>
      <c r="AO115" s="939"/>
      <c r="AP115" s="941">
        <v>0.8</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131</v>
      </c>
      <c r="BW115" s="926"/>
      <c r="BX115" s="926"/>
      <c r="BY115" s="926"/>
      <c r="BZ115" s="926"/>
      <c r="CA115" s="926" t="s">
        <v>131</v>
      </c>
      <c r="CB115" s="926"/>
      <c r="CC115" s="926"/>
      <c r="CD115" s="926"/>
      <c r="CE115" s="926"/>
      <c r="CF115" s="920" t="s">
        <v>131</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131</v>
      </c>
      <c r="DR115" s="959"/>
      <c r="DS115" s="959"/>
      <c r="DT115" s="959"/>
      <c r="DU115" s="960"/>
      <c r="DV115" s="962" t="s">
        <v>131</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131</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131</v>
      </c>
      <c r="CB116" s="926"/>
      <c r="CC116" s="926"/>
      <c r="CD116" s="926"/>
      <c r="CE116" s="926"/>
      <c r="CF116" s="920" t="s">
        <v>131</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59234</v>
      </c>
      <c r="DH116" s="959"/>
      <c r="DI116" s="959"/>
      <c r="DJ116" s="959"/>
      <c r="DK116" s="960"/>
      <c r="DL116" s="961">
        <v>53296</v>
      </c>
      <c r="DM116" s="959"/>
      <c r="DN116" s="959"/>
      <c r="DO116" s="959"/>
      <c r="DP116" s="960"/>
      <c r="DQ116" s="961">
        <v>47358</v>
      </c>
      <c r="DR116" s="959"/>
      <c r="DS116" s="959"/>
      <c r="DT116" s="959"/>
      <c r="DU116" s="960"/>
      <c r="DV116" s="962">
        <v>0.1</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9507536</v>
      </c>
      <c r="AB117" s="979"/>
      <c r="AC117" s="979"/>
      <c r="AD117" s="979"/>
      <c r="AE117" s="980"/>
      <c r="AF117" s="981">
        <v>9488663</v>
      </c>
      <c r="AG117" s="979"/>
      <c r="AH117" s="979"/>
      <c r="AI117" s="979"/>
      <c r="AJ117" s="980"/>
      <c r="AK117" s="981">
        <v>9304125</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312</v>
      </c>
      <c r="AL118" s="893"/>
      <c r="AM118" s="893"/>
      <c r="AN118" s="893"/>
      <c r="AO118" s="894"/>
      <c r="AP118" s="970" t="s">
        <v>438</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15">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237728</v>
      </c>
      <c r="AB119" s="900"/>
      <c r="AC119" s="900"/>
      <c r="AD119" s="900"/>
      <c r="AE119" s="901"/>
      <c r="AF119" s="902">
        <v>250374</v>
      </c>
      <c r="AG119" s="900"/>
      <c r="AH119" s="900"/>
      <c r="AI119" s="900"/>
      <c r="AJ119" s="901"/>
      <c r="AK119" s="902">
        <v>249945</v>
      </c>
      <c r="AL119" s="900"/>
      <c r="AM119" s="900"/>
      <c r="AN119" s="900"/>
      <c r="AO119" s="901"/>
      <c r="AP119" s="903">
        <v>0.7</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469</v>
      </c>
      <c r="BP119" s="1005"/>
      <c r="BQ119" s="999">
        <v>100220029</v>
      </c>
      <c r="BR119" s="1000"/>
      <c r="BS119" s="1000"/>
      <c r="BT119" s="1000"/>
      <c r="BU119" s="1000"/>
      <c r="BV119" s="1000">
        <v>98002365</v>
      </c>
      <c r="BW119" s="1000"/>
      <c r="BX119" s="1000"/>
      <c r="BY119" s="1000"/>
      <c r="BZ119" s="1000"/>
      <c r="CA119" s="1000">
        <v>102044156</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463583</v>
      </c>
      <c r="DH119" s="986"/>
      <c r="DI119" s="986"/>
      <c r="DJ119" s="986"/>
      <c r="DK119" s="987"/>
      <c r="DL119" s="985">
        <v>376586</v>
      </c>
      <c r="DM119" s="986"/>
      <c r="DN119" s="986"/>
      <c r="DO119" s="986"/>
      <c r="DP119" s="987"/>
      <c r="DQ119" s="985">
        <v>276401</v>
      </c>
      <c r="DR119" s="986"/>
      <c r="DS119" s="986"/>
      <c r="DT119" s="986"/>
      <c r="DU119" s="987"/>
      <c r="DV119" s="988">
        <v>0.7</v>
      </c>
      <c r="DW119" s="989"/>
      <c r="DX119" s="989"/>
      <c r="DY119" s="989"/>
      <c r="DZ119" s="990"/>
    </row>
    <row r="120" spans="1:130" s="230" customFormat="1" ht="26.25" customHeight="1" x14ac:dyDescent="0.15">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6061630</v>
      </c>
      <c r="BR120" s="931"/>
      <c r="BS120" s="931"/>
      <c r="BT120" s="931"/>
      <c r="BU120" s="931"/>
      <c r="BV120" s="931">
        <v>7092617</v>
      </c>
      <c r="BW120" s="931"/>
      <c r="BX120" s="931"/>
      <c r="BY120" s="931"/>
      <c r="BZ120" s="931"/>
      <c r="CA120" s="931">
        <v>8750381</v>
      </c>
      <c r="CB120" s="931"/>
      <c r="CC120" s="931"/>
      <c r="CD120" s="931"/>
      <c r="CE120" s="931"/>
      <c r="CF120" s="944">
        <v>23.7</v>
      </c>
      <c r="CG120" s="945"/>
      <c r="CH120" s="945"/>
      <c r="CI120" s="945"/>
      <c r="CJ120" s="945"/>
      <c r="CK120" s="1006" t="s">
        <v>473</v>
      </c>
      <c r="CL120" s="1007"/>
      <c r="CM120" s="1007"/>
      <c r="CN120" s="1007"/>
      <c r="CO120" s="1008"/>
      <c r="CP120" s="1014" t="s">
        <v>414</v>
      </c>
      <c r="CQ120" s="1015"/>
      <c r="CR120" s="1015"/>
      <c r="CS120" s="1015"/>
      <c r="CT120" s="1015"/>
      <c r="CU120" s="1015"/>
      <c r="CV120" s="1015"/>
      <c r="CW120" s="1015"/>
      <c r="CX120" s="1015"/>
      <c r="CY120" s="1015"/>
      <c r="CZ120" s="1015"/>
      <c r="DA120" s="1015"/>
      <c r="DB120" s="1015"/>
      <c r="DC120" s="1015"/>
      <c r="DD120" s="1015"/>
      <c r="DE120" s="1015"/>
      <c r="DF120" s="1016"/>
      <c r="DG120" s="930">
        <v>17841537</v>
      </c>
      <c r="DH120" s="931"/>
      <c r="DI120" s="931"/>
      <c r="DJ120" s="931"/>
      <c r="DK120" s="931"/>
      <c r="DL120" s="931">
        <v>16966905</v>
      </c>
      <c r="DM120" s="931"/>
      <c r="DN120" s="931"/>
      <c r="DO120" s="931"/>
      <c r="DP120" s="931"/>
      <c r="DQ120" s="931">
        <v>16533751</v>
      </c>
      <c r="DR120" s="931"/>
      <c r="DS120" s="931"/>
      <c r="DT120" s="931"/>
      <c r="DU120" s="931"/>
      <c r="DV120" s="932">
        <v>44.7</v>
      </c>
      <c r="DW120" s="932"/>
      <c r="DX120" s="932"/>
      <c r="DY120" s="932"/>
      <c r="DZ120" s="933"/>
    </row>
    <row r="121" spans="1:130" s="230" customFormat="1" ht="26.25" customHeight="1" x14ac:dyDescent="0.15">
      <c r="A121" s="1057"/>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27831872</v>
      </c>
      <c r="BR121" s="926"/>
      <c r="BS121" s="926"/>
      <c r="BT121" s="926"/>
      <c r="BU121" s="926"/>
      <c r="BV121" s="926">
        <v>28136911</v>
      </c>
      <c r="BW121" s="926"/>
      <c r="BX121" s="926"/>
      <c r="BY121" s="926"/>
      <c r="BZ121" s="926"/>
      <c r="CA121" s="926">
        <v>28464114</v>
      </c>
      <c r="CB121" s="926"/>
      <c r="CC121" s="926"/>
      <c r="CD121" s="926"/>
      <c r="CE121" s="926"/>
      <c r="CF121" s="920">
        <v>77</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v>2886956</v>
      </c>
      <c r="DH121" s="926"/>
      <c r="DI121" s="926"/>
      <c r="DJ121" s="926"/>
      <c r="DK121" s="926"/>
      <c r="DL121" s="926">
        <v>2525716</v>
      </c>
      <c r="DM121" s="926"/>
      <c r="DN121" s="926"/>
      <c r="DO121" s="926"/>
      <c r="DP121" s="926"/>
      <c r="DQ121" s="926">
        <v>2478468</v>
      </c>
      <c r="DR121" s="926"/>
      <c r="DS121" s="926"/>
      <c r="DT121" s="926"/>
      <c r="DU121" s="926"/>
      <c r="DV121" s="927">
        <v>6.7</v>
      </c>
      <c r="DW121" s="927"/>
      <c r="DX121" s="927"/>
      <c r="DY121" s="927"/>
      <c r="DZ121" s="928"/>
    </row>
    <row r="122" spans="1:130" s="230" customFormat="1" ht="26.25" customHeight="1" x14ac:dyDescent="0.15">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55211093</v>
      </c>
      <c r="BR122" s="1000"/>
      <c r="BS122" s="1000"/>
      <c r="BT122" s="1000"/>
      <c r="BU122" s="1000"/>
      <c r="BV122" s="1000">
        <v>54710709</v>
      </c>
      <c r="BW122" s="1000"/>
      <c r="BX122" s="1000"/>
      <c r="BY122" s="1000"/>
      <c r="BZ122" s="1000"/>
      <c r="CA122" s="1000">
        <v>56756284</v>
      </c>
      <c r="CB122" s="1000"/>
      <c r="CC122" s="1000"/>
      <c r="CD122" s="1000"/>
      <c r="CE122" s="1000"/>
      <c r="CF122" s="1017">
        <v>153.6</v>
      </c>
      <c r="CG122" s="1018"/>
      <c r="CH122" s="1018"/>
      <c r="CI122" s="1018"/>
      <c r="CJ122" s="1018"/>
      <c r="CK122" s="1009"/>
      <c r="CL122" s="1010"/>
      <c r="CM122" s="1010"/>
      <c r="CN122" s="1010"/>
      <c r="CO122" s="1011"/>
      <c r="CP122" s="1019" t="s">
        <v>477</v>
      </c>
      <c r="CQ122" s="1020"/>
      <c r="CR122" s="1020"/>
      <c r="CS122" s="1020"/>
      <c r="CT122" s="1020"/>
      <c r="CU122" s="1020"/>
      <c r="CV122" s="1020"/>
      <c r="CW122" s="1020"/>
      <c r="CX122" s="1020"/>
      <c r="CY122" s="1020"/>
      <c r="CZ122" s="1020"/>
      <c r="DA122" s="1020"/>
      <c r="DB122" s="1020"/>
      <c r="DC122" s="1020"/>
      <c r="DD122" s="1020"/>
      <c r="DE122" s="1020"/>
      <c r="DF122" s="1021"/>
      <c r="DG122" s="925">
        <v>233119</v>
      </c>
      <c r="DH122" s="926"/>
      <c r="DI122" s="926"/>
      <c r="DJ122" s="926"/>
      <c r="DK122" s="926"/>
      <c r="DL122" s="926">
        <v>154042</v>
      </c>
      <c r="DM122" s="926"/>
      <c r="DN122" s="926"/>
      <c r="DO122" s="926"/>
      <c r="DP122" s="926"/>
      <c r="DQ122" s="926">
        <v>79982</v>
      </c>
      <c r="DR122" s="926"/>
      <c r="DS122" s="926"/>
      <c r="DT122" s="926"/>
      <c r="DU122" s="926"/>
      <c r="DV122" s="927">
        <v>0.2</v>
      </c>
      <c r="DW122" s="927"/>
      <c r="DX122" s="927"/>
      <c r="DY122" s="927"/>
      <c r="DZ122" s="928"/>
    </row>
    <row r="123" spans="1:130" s="230" customFormat="1" ht="26.25" customHeight="1" x14ac:dyDescent="0.15">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5069</v>
      </c>
      <c r="AB123" s="959"/>
      <c r="AC123" s="959"/>
      <c r="AD123" s="959"/>
      <c r="AE123" s="960"/>
      <c r="AF123" s="961">
        <v>5938</v>
      </c>
      <c r="AG123" s="959"/>
      <c r="AH123" s="959"/>
      <c r="AI123" s="959"/>
      <c r="AJ123" s="960"/>
      <c r="AK123" s="961">
        <v>5938</v>
      </c>
      <c r="AL123" s="959"/>
      <c r="AM123" s="959"/>
      <c r="AN123" s="959"/>
      <c r="AO123" s="960"/>
      <c r="AP123" s="962">
        <v>0</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478</v>
      </c>
      <c r="BP123" s="1005"/>
      <c r="BQ123" s="1063">
        <v>89104595</v>
      </c>
      <c r="BR123" s="1064"/>
      <c r="BS123" s="1064"/>
      <c r="BT123" s="1064"/>
      <c r="BU123" s="1064"/>
      <c r="BV123" s="1064">
        <v>89940237</v>
      </c>
      <c r="BW123" s="1064"/>
      <c r="BX123" s="1064"/>
      <c r="BY123" s="1064"/>
      <c r="BZ123" s="1064"/>
      <c r="CA123" s="1064">
        <v>93970779</v>
      </c>
      <c r="CB123" s="1064"/>
      <c r="CC123" s="1064"/>
      <c r="CD123" s="1064"/>
      <c r="CE123" s="1064"/>
      <c r="CF123" s="1001"/>
      <c r="CG123" s="1002"/>
      <c r="CH123" s="1002"/>
      <c r="CI123" s="1002"/>
      <c r="CJ123" s="1003"/>
      <c r="CK123" s="1009"/>
      <c r="CL123" s="1010"/>
      <c r="CM123" s="1010"/>
      <c r="CN123" s="1010"/>
      <c r="CO123" s="1011"/>
      <c r="CP123" s="1019" t="s">
        <v>409</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x14ac:dyDescent="0.2">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30.7</v>
      </c>
      <c r="BR124" s="1027"/>
      <c r="BS124" s="1027"/>
      <c r="BT124" s="1027"/>
      <c r="BU124" s="1027"/>
      <c r="BV124" s="1027">
        <v>21.2</v>
      </c>
      <c r="BW124" s="1027"/>
      <c r="BX124" s="1027"/>
      <c r="BY124" s="1027"/>
      <c r="BZ124" s="1027"/>
      <c r="CA124" s="1027">
        <v>21.8</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15">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9290</v>
      </c>
      <c r="AB126" s="959"/>
      <c r="AC126" s="959"/>
      <c r="AD126" s="959"/>
      <c r="AE126" s="960"/>
      <c r="AF126" s="961">
        <v>9289</v>
      </c>
      <c r="AG126" s="959"/>
      <c r="AH126" s="959"/>
      <c r="AI126" s="959"/>
      <c r="AJ126" s="960"/>
      <c r="AK126" s="961">
        <v>9289</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8"/>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41015</v>
      </c>
      <c r="AB127" s="959"/>
      <c r="AC127" s="959"/>
      <c r="AD127" s="959"/>
      <c r="AE127" s="960"/>
      <c r="AF127" s="961">
        <v>36442</v>
      </c>
      <c r="AG127" s="959"/>
      <c r="AH127" s="959"/>
      <c r="AI127" s="959"/>
      <c r="AJ127" s="960"/>
      <c r="AK127" s="961">
        <v>35795</v>
      </c>
      <c r="AL127" s="959"/>
      <c r="AM127" s="959"/>
      <c r="AN127" s="959"/>
      <c r="AO127" s="960"/>
      <c r="AP127" s="962">
        <v>0.1</v>
      </c>
      <c r="AQ127" s="963"/>
      <c r="AR127" s="963"/>
      <c r="AS127" s="963"/>
      <c r="AT127" s="964"/>
      <c r="AU127" s="232"/>
      <c r="AV127" s="232"/>
      <c r="AW127" s="232"/>
      <c r="AX127" s="1031" t="s">
        <v>485</v>
      </c>
      <c r="AY127" s="1032"/>
      <c r="AZ127" s="1032"/>
      <c r="BA127" s="1032"/>
      <c r="BB127" s="1032"/>
      <c r="BC127" s="1032"/>
      <c r="BD127" s="1032"/>
      <c r="BE127" s="1033"/>
      <c r="BF127" s="1034" t="s">
        <v>486</v>
      </c>
      <c r="BG127" s="1032"/>
      <c r="BH127" s="1032"/>
      <c r="BI127" s="1032"/>
      <c r="BJ127" s="1032"/>
      <c r="BK127" s="1032"/>
      <c r="BL127" s="1033"/>
      <c r="BM127" s="1034" t="s">
        <v>487</v>
      </c>
      <c r="BN127" s="1032"/>
      <c r="BO127" s="1032"/>
      <c r="BP127" s="1032"/>
      <c r="BQ127" s="1032"/>
      <c r="BR127" s="1032"/>
      <c r="BS127" s="1033"/>
      <c r="BT127" s="1034" t="s">
        <v>488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
      <c r="A128" s="1041" t="s">
        <v>490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491</v>
      </c>
      <c r="X128" s="1043"/>
      <c r="Y128" s="1043"/>
      <c r="Z128" s="1044"/>
      <c r="AA128" s="1045">
        <v>3062866</v>
      </c>
      <c r="AB128" s="1046"/>
      <c r="AC128" s="1046"/>
      <c r="AD128" s="1046"/>
      <c r="AE128" s="1047"/>
      <c r="AF128" s="1048">
        <v>2977919</v>
      </c>
      <c r="AG128" s="1046"/>
      <c r="AH128" s="1046"/>
      <c r="AI128" s="1046"/>
      <c r="AJ128" s="1047"/>
      <c r="AK128" s="1048">
        <v>3038652</v>
      </c>
      <c r="AL128" s="1046"/>
      <c r="AM128" s="1046"/>
      <c r="AN128" s="1046"/>
      <c r="AO128" s="1047"/>
      <c r="AP128" s="1049"/>
      <c r="AQ128" s="1050"/>
      <c r="AR128" s="1050"/>
      <c r="AS128" s="1050"/>
      <c r="AT128" s="1051"/>
      <c r="AU128" s="232"/>
      <c r="AV128" s="232"/>
      <c r="AW128" s="232"/>
      <c r="AX128" s="896" t="s">
        <v>492</v>
      </c>
      <c r="AY128" s="897"/>
      <c r="AZ128" s="897"/>
      <c r="BA128" s="897"/>
      <c r="BB128" s="897"/>
      <c r="BC128" s="897"/>
      <c r="BD128" s="897"/>
      <c r="BE128" s="898"/>
      <c r="BF128" s="1052" t="s">
        <v>131</v>
      </c>
      <c r="BG128" s="1053"/>
      <c r="BH128" s="1053"/>
      <c r="BI128" s="1053"/>
      <c r="BJ128" s="1053"/>
      <c r="BK128" s="1053"/>
      <c r="BL128" s="1054"/>
      <c r="BM128" s="1052">
        <v>11.42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493</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131</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40816865</v>
      </c>
      <c r="AB129" s="959"/>
      <c r="AC129" s="959"/>
      <c r="AD129" s="959"/>
      <c r="AE129" s="960"/>
      <c r="AF129" s="961">
        <v>42558185</v>
      </c>
      <c r="AG129" s="959"/>
      <c r="AH129" s="959"/>
      <c r="AI129" s="959"/>
      <c r="AJ129" s="960"/>
      <c r="AK129" s="961">
        <v>41402281</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131</v>
      </c>
      <c r="BG129" s="1067"/>
      <c r="BH129" s="1067"/>
      <c r="BI129" s="1067"/>
      <c r="BJ129" s="1067"/>
      <c r="BK129" s="1067"/>
      <c r="BL129" s="1068"/>
      <c r="BM129" s="1066">
        <v>16.420000000000002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4684544</v>
      </c>
      <c r="AB130" s="959"/>
      <c r="AC130" s="959"/>
      <c r="AD130" s="959"/>
      <c r="AE130" s="960"/>
      <c r="AF130" s="961">
        <v>4648191</v>
      </c>
      <c r="AG130" s="959"/>
      <c r="AH130" s="959"/>
      <c r="AI130" s="959"/>
      <c r="AJ130" s="960"/>
      <c r="AK130" s="961">
        <v>4448950</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4.9000000000000004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36132321</v>
      </c>
      <c r="AB131" s="986"/>
      <c r="AC131" s="986"/>
      <c r="AD131" s="986"/>
      <c r="AE131" s="987"/>
      <c r="AF131" s="985">
        <v>37909994</v>
      </c>
      <c r="AG131" s="986"/>
      <c r="AH131" s="986"/>
      <c r="AI131" s="986"/>
      <c r="AJ131" s="987"/>
      <c r="AK131" s="985">
        <v>36953331</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6"/>
      <c r="BF131" s="1084">
        <v>21.8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4.8713338950000002</v>
      </c>
      <c r="AB132" s="1097"/>
      <c r="AC132" s="1097"/>
      <c r="AD132" s="1097"/>
      <c r="AE132" s="1098"/>
      <c r="AF132" s="1099">
        <v>4.9130923099999997</v>
      </c>
      <c r="AG132" s="1097"/>
      <c r="AH132" s="1097"/>
      <c r="AI132" s="1097"/>
      <c r="AJ132" s="1098"/>
      <c r="AK132" s="1099">
        <v>4.9157219410000002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5</v>
      </c>
      <c r="AB133" s="1080"/>
      <c r="AC133" s="1080"/>
      <c r="AD133" s="1080"/>
      <c r="AE133" s="1081"/>
      <c r="AF133" s="1079">
        <v>5</v>
      </c>
      <c r="AG133" s="1080"/>
      <c r="AH133" s="1080"/>
      <c r="AI133" s="1080"/>
      <c r="AJ133" s="1081"/>
      <c r="AK133" s="1079">
        <v>4.9000000000000004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rzeGLSXT/lDDwmO4O7g/9NRcO0dz1bp+HmddtSVG8XuxWHqMKiLLwgw+yBMmP8sYPxJZcWYdtVxMIN2BuUFMw==" saltValue="YaLoZZRBdOiE/GdqIMgMk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D8F78-700A-42EA-9AE0-2BA4655E9283}">
  <sheetPr>
    <pageSetUpPr fitToPage="1"/>
  </sheetPr>
  <dimension ref="A1:DQ105"/>
  <sheetViews>
    <sheetView showGridLines="0" view="pageBreakPreview" topLeftCell="A37"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sFAH0WXJkCLMuV0szSbUH/9Ei/fq3WH/HSpCcjfGEAMZ+sew8dc01/l5h6Q1XyIo3w+lJI2D0qjCZA/hRFaVQ==" saltValue="nMP4qx2Jwr2RJhl541Qp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95"/>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sheetData>
  <sheetProtection algorithmName="SHA-512" hashValue="v5LzZW1VFYMnEcfSRaY8ehrrLOc5P9U0KOLlUaK8gIIUCnCrNqxsghy+cb1vykl262vcMU2/IOeHK6058h4O9A==" saltValue="OSNOn5ELxYrpCKHXX3xzf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10161266</v>
      </c>
      <c r="AP9" s="281">
        <v>53584</v>
      </c>
      <c r="AQ9" s="282">
        <v>63654</v>
      </c>
      <c r="AR9" s="283">
        <v>-15.8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1790037</v>
      </c>
      <c r="AP10" s="284">
        <v>9440</v>
      </c>
      <c r="AQ10" s="285">
        <v>2232</v>
      </c>
      <c r="AR10" s="286">
        <v>322.89999999999998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t="s">
        <v>515</v>
      </c>
      <c r="AP11" s="284" t="s">
        <v>515</v>
      </c>
      <c r="AQ11" s="285">
        <v>1758</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515</v>
      </c>
      <c r="AP12" s="284" t="s">
        <v>515</v>
      </c>
      <c r="AQ12" s="285">
        <v>37</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t="s">
        <v>515</v>
      </c>
      <c r="AP13" s="284" t="s">
        <v>515</v>
      </c>
      <c r="AQ13" s="285">
        <v>1692</v>
      </c>
      <c r="AR13" s="286" t="s">
        <v>515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830663</v>
      </c>
      <c r="AP14" s="284">
        <v>4380</v>
      </c>
      <c r="AQ14" s="285">
        <v>1307</v>
      </c>
      <c r="AR14" s="286">
        <v>235.1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-814928</v>
      </c>
      <c r="AP15" s="284">
        <v>-4297</v>
      </c>
      <c r="AQ15" s="285">
        <v>-3631</v>
      </c>
      <c r="AR15" s="286">
        <v>18.3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11967038</v>
      </c>
      <c r="AP16" s="284">
        <v>63107</v>
      </c>
      <c r="AQ16" s="285">
        <v>67049</v>
      </c>
      <c r="AR16" s="286">
        <v>-5.9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5.57</v>
      </c>
      <c r="AP21" s="298">
        <v>6.44</v>
      </c>
      <c r="AQ21" s="299">
        <v>-0.87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102.4</v>
      </c>
      <c r="AP22" s="303">
        <v>99.5</v>
      </c>
      <c r="AQ22" s="304">
        <v>2.9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6868150</v>
      </c>
      <c r="AP32" s="312">
        <v>36218</v>
      </c>
      <c r="AQ32" s="313">
        <v>30950</v>
      </c>
      <c r="AR32" s="314">
        <v>17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515</v>
      </c>
      <c r="AP34" s="312" t="s">
        <v>515</v>
      </c>
      <c r="AQ34" s="313">
        <v>22</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2108360</v>
      </c>
      <c r="AP35" s="312">
        <v>11118</v>
      </c>
      <c r="AQ35" s="313">
        <v>7929</v>
      </c>
      <c r="AR35" s="314">
        <v>40.200000000000003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26648</v>
      </c>
      <c r="AP36" s="312">
        <v>141</v>
      </c>
      <c r="AQ36" s="313">
        <v>497</v>
      </c>
      <c r="AR36" s="314">
        <v>-71.599999999999994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v>300967</v>
      </c>
      <c r="AP37" s="312">
        <v>1587</v>
      </c>
      <c r="AQ37" s="313">
        <v>1271</v>
      </c>
      <c r="AR37" s="314">
        <v>24.9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515</v>
      </c>
      <c r="AP38" s="315" t="s">
        <v>515</v>
      </c>
      <c r="AQ38" s="316">
        <v>1</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-3038652</v>
      </c>
      <c r="AP39" s="312">
        <v>-16024</v>
      </c>
      <c r="AQ39" s="313">
        <v>-7248</v>
      </c>
      <c r="AR39" s="314">
        <v>121.1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-4448950</v>
      </c>
      <c r="AP40" s="312">
        <v>-23461</v>
      </c>
      <c r="AQ40" s="313">
        <v>-24279</v>
      </c>
      <c r="AR40" s="314">
        <v>-3.4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1816523</v>
      </c>
      <c r="AP41" s="312">
        <v>9579</v>
      </c>
      <c r="AQ41" s="313">
        <v>9144</v>
      </c>
      <c r="AR41" s="314">
        <v>4.8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11125454</v>
      </c>
      <c r="AN51" s="334">
        <v>56767</v>
      </c>
      <c r="AO51" s="335">
        <v>18.3</v>
      </c>
      <c r="AP51" s="336">
        <v>45022</v>
      </c>
      <c r="AQ51" s="337">
        <v>-0.9</v>
      </c>
      <c r="AR51" s="338">
        <v>19.2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5485393</v>
      </c>
      <c r="AN52" s="342">
        <v>27989</v>
      </c>
      <c r="AO52" s="343">
        <v>11</v>
      </c>
      <c r="AP52" s="344">
        <v>25247</v>
      </c>
      <c r="AQ52" s="345">
        <v>3</v>
      </c>
      <c r="AR52" s="346">
        <v>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11451745</v>
      </c>
      <c r="AN53" s="334">
        <v>58766</v>
      </c>
      <c r="AO53" s="335">
        <v>3.5</v>
      </c>
      <c r="AP53" s="336">
        <v>46035</v>
      </c>
      <c r="AQ53" s="337">
        <v>2.2999999999999998</v>
      </c>
      <c r="AR53" s="338">
        <v>1.2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5034820</v>
      </c>
      <c r="AN54" s="342">
        <v>25837</v>
      </c>
      <c r="AO54" s="343">
        <v>-7.7</v>
      </c>
      <c r="AP54" s="344">
        <v>25158</v>
      </c>
      <c r="AQ54" s="345">
        <v>-0.4</v>
      </c>
      <c r="AR54" s="346">
        <v>-7.3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11104188</v>
      </c>
      <c r="AN55" s="334">
        <v>57423</v>
      </c>
      <c r="AO55" s="335">
        <v>-2.2999999999999998</v>
      </c>
      <c r="AP55" s="336">
        <v>43261</v>
      </c>
      <c r="AQ55" s="337">
        <v>-6</v>
      </c>
      <c r="AR55" s="338">
        <v>3.7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5197282</v>
      </c>
      <c r="AN56" s="342">
        <v>26877</v>
      </c>
      <c r="AO56" s="343">
        <v>4</v>
      </c>
      <c r="AP56" s="344">
        <v>24721</v>
      </c>
      <c r="AQ56" s="345">
        <v>-1.7</v>
      </c>
      <c r="AR56" s="346">
        <v>5.7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9487633</v>
      </c>
      <c r="AN57" s="334">
        <v>49607</v>
      </c>
      <c r="AO57" s="335">
        <v>-13.6</v>
      </c>
      <c r="AP57" s="336">
        <v>40626</v>
      </c>
      <c r="AQ57" s="337">
        <v>-6.1</v>
      </c>
      <c r="AR57" s="338">
        <v>-7.5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3806165</v>
      </c>
      <c r="AN58" s="342">
        <v>19901</v>
      </c>
      <c r="AO58" s="343">
        <v>-26</v>
      </c>
      <c r="AP58" s="344">
        <v>24279</v>
      </c>
      <c r="AQ58" s="345">
        <v>-1.8</v>
      </c>
      <c r="AR58" s="346">
        <v>-24.2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17207637</v>
      </c>
      <c r="AN59" s="334">
        <v>90742</v>
      </c>
      <c r="AO59" s="335">
        <v>82.9</v>
      </c>
      <c r="AP59" s="336">
        <v>46133</v>
      </c>
      <c r="AQ59" s="337">
        <v>13.6</v>
      </c>
      <c r="AR59" s="338">
        <v>69.3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9566565</v>
      </c>
      <c r="AN60" s="342">
        <v>50448</v>
      </c>
      <c r="AO60" s="343">
        <v>153.5</v>
      </c>
      <c r="AP60" s="344">
        <v>27280</v>
      </c>
      <c r="AQ60" s="345">
        <v>12.4</v>
      </c>
      <c r="AR60" s="346">
        <v>141.1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12075331</v>
      </c>
      <c r="AN61" s="349">
        <v>62661</v>
      </c>
      <c r="AO61" s="350">
        <v>17.8</v>
      </c>
      <c r="AP61" s="351">
        <v>44215</v>
      </c>
      <c r="AQ61" s="352">
        <v>0.6</v>
      </c>
      <c r="AR61" s="338">
        <v>17.2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5818045</v>
      </c>
      <c r="AN62" s="342">
        <v>30210</v>
      </c>
      <c r="AO62" s="343">
        <v>27</v>
      </c>
      <c r="AP62" s="344">
        <v>25337</v>
      </c>
      <c r="AQ62" s="345">
        <v>2.2999999999999998</v>
      </c>
      <c r="AR62" s="346">
        <v>24.7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wKaHwyvt2aO+Ivq4TzpPpSRJlKdV4cbCWcS2rUftLwRpA2cGj89XoxkaRzGhwfauNktgQirxjk4P5UR4QBaCg==" saltValue="j9gTgy8efsoCFlZuxHzV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cuKZUszYxGBnqCiDR49MKNNYaGfVOJbdN7C7aFnyxPQHMu8pjam8JxwnCNSIacSXLZgy8b/uUope21a2s3227Q==" saltValue="vTsMfaN+hur1RWY3gUbeD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34"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NUDciaFXehwwqlpbr70BqdOpE9afMv96kP6znsksHzRtZ6vPc1ybfoD7XhyTWHhM6UPnhhdHAzK9RKB3Pbf94A==" saltValue="JrYZLb1DX5vnwYlWR7ZPB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8"/>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12.66</v>
      </c>
      <c r="G47" s="12">
        <v>12.39</v>
      </c>
      <c r="H47" s="12">
        <v>11.37</v>
      </c>
      <c r="I47" s="12">
        <v>11.61</v>
      </c>
      <c r="J47" s="13">
        <v>13.53</v>
      </c>
    </row>
    <row r="48" spans="2:10" ht="57.75" customHeight="1" x14ac:dyDescent="0.15">
      <c r="B48" s="14"/>
      <c r="C48" s="1141" t="s">
        <v>4</v>
      </c>
      <c r="D48" s="1141"/>
      <c r="E48" s="1142"/>
      <c r="F48" s="15">
        <v>4.03</v>
      </c>
      <c r="G48" s="16">
        <v>2.2999999999999998</v>
      </c>
      <c r="H48" s="16">
        <v>3.84</v>
      </c>
      <c r="I48" s="16">
        <v>8.16</v>
      </c>
      <c r="J48" s="17">
        <v>7.52</v>
      </c>
    </row>
    <row r="49" spans="2:10" ht="57.75" customHeight="1" thickBot="1" x14ac:dyDescent="0.2">
      <c r="B49" s="18"/>
      <c r="C49" s="1143" t="s">
        <v>5</v>
      </c>
      <c r="D49" s="1143"/>
      <c r="E49" s="1144"/>
      <c r="F49" s="19" t="s">
        <v>562</v>
      </c>
      <c r="G49" s="20" t="s">
        <v>563</v>
      </c>
      <c r="H49" s="20">
        <v>0.64</v>
      </c>
      <c r="I49" s="20">
        <v>5.19</v>
      </c>
      <c r="J49" s="21">
        <v>0.72</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sheetData>
  <sheetProtection algorithmName="SHA-512" hashValue="KjjNViJXCxvKJlH/GyYbTxh/7GCBad/vC2Fz6pJb1z66qGZiqzj5F0dn6cnK0r1/w2Qm0/9UxkM2YTLmwv3GVA==" saltValue="bYAVpvjEnNVCY6rcdKC4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2024-03-18T07:22:28Z</cp:lastPrinted>
  <dcterms:created xsi:type="dcterms:W3CDTF">2024-02-05T01:41:07Z</dcterms:created>
  <dcterms:modified xsi:type="dcterms:W3CDTF">2024-03-19T02:50:51Z</dcterms:modified>
  <cp:category/>
</cp:coreProperties>
</file>